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LNA paper 20201012\"/>
    </mc:Choice>
  </mc:AlternateContent>
  <bookViews>
    <workbookView xWindow="0" yWindow="0" windowWidth="24669" windowHeight="9703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" i="1" l="1"/>
  <c r="N96" i="1"/>
  <c r="N93" i="1"/>
  <c r="N92" i="1"/>
  <c r="N91" i="1"/>
  <c r="N90" i="1"/>
  <c r="N89" i="1"/>
  <c r="N88" i="1"/>
  <c r="N87" i="1"/>
  <c r="N86" i="1"/>
  <c r="N85" i="1"/>
  <c r="N84" i="1"/>
  <c r="N83" i="1"/>
  <c r="N82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K97" i="1"/>
  <c r="J97" i="1"/>
  <c r="O97" i="1" s="1"/>
  <c r="K96" i="1"/>
  <c r="J96" i="1"/>
  <c r="O96" i="1" s="1"/>
  <c r="J93" i="1"/>
  <c r="O93" i="1" s="1"/>
  <c r="K93" i="1"/>
  <c r="J92" i="1"/>
  <c r="O92" i="1" s="1"/>
  <c r="K92" i="1"/>
  <c r="J91" i="1"/>
  <c r="O91" i="1" s="1"/>
  <c r="K91" i="1"/>
  <c r="J90" i="1"/>
  <c r="O90" i="1" s="1"/>
  <c r="K90" i="1"/>
  <c r="J89" i="1"/>
  <c r="O89" i="1" s="1"/>
  <c r="K89" i="1"/>
  <c r="J88" i="1"/>
  <c r="O88" i="1" s="1"/>
  <c r="K88" i="1"/>
  <c r="J87" i="1"/>
  <c r="O87" i="1" s="1"/>
  <c r="K87" i="1"/>
  <c r="J86" i="1"/>
  <c r="O86" i="1" s="1"/>
  <c r="K86" i="1"/>
  <c r="K85" i="1"/>
  <c r="J85" i="1"/>
  <c r="O85" i="1" s="1"/>
  <c r="K84" i="1"/>
  <c r="J84" i="1"/>
  <c r="O84" i="1" s="1"/>
  <c r="K83" i="1"/>
  <c r="J83" i="1"/>
  <c r="O83" i="1" s="1"/>
  <c r="K82" i="1"/>
  <c r="J82" i="1"/>
  <c r="O82" i="1" s="1"/>
  <c r="J78" i="1"/>
  <c r="O78" i="1" s="1"/>
  <c r="K78" i="1"/>
  <c r="J77" i="1"/>
  <c r="O77" i="1" s="1"/>
  <c r="K77" i="1"/>
  <c r="J76" i="1"/>
  <c r="O76" i="1" s="1"/>
  <c r="K76" i="1"/>
  <c r="K75" i="1"/>
  <c r="J75" i="1"/>
  <c r="O75" i="1" s="1"/>
  <c r="K74" i="1"/>
  <c r="J74" i="1"/>
  <c r="O74" i="1" s="1"/>
  <c r="K73" i="1"/>
  <c r="J73" i="1"/>
  <c r="O73" i="1" s="1"/>
  <c r="K72" i="1"/>
  <c r="J72" i="1"/>
  <c r="O72" i="1" s="1"/>
  <c r="J71" i="1"/>
  <c r="O71" i="1" s="1"/>
  <c r="K71" i="1"/>
  <c r="J70" i="1"/>
  <c r="O70" i="1" s="1"/>
  <c r="K70" i="1"/>
  <c r="J69" i="1"/>
  <c r="O69" i="1" s="1"/>
  <c r="K69" i="1"/>
  <c r="J68" i="1"/>
  <c r="O68" i="1" s="1"/>
  <c r="K68" i="1"/>
  <c r="J67" i="1"/>
  <c r="O67" i="1" s="1"/>
  <c r="K67" i="1"/>
  <c r="J66" i="1"/>
  <c r="O66" i="1" s="1"/>
  <c r="K66" i="1"/>
  <c r="K65" i="1"/>
  <c r="J65" i="1"/>
  <c r="O65" i="1" s="1"/>
  <c r="J64" i="1"/>
  <c r="O64" i="1" s="1"/>
  <c r="K64" i="1"/>
  <c r="J63" i="1"/>
  <c r="O63" i="1" s="1"/>
  <c r="K63" i="1"/>
  <c r="J62" i="1"/>
  <c r="O62" i="1" s="1"/>
  <c r="K62" i="1"/>
  <c r="J61" i="1"/>
  <c r="O61" i="1" s="1"/>
  <c r="K61" i="1"/>
  <c r="J60" i="1"/>
  <c r="O60" i="1" s="1"/>
  <c r="J59" i="1"/>
  <c r="O59" i="1" s="1"/>
  <c r="J58" i="1"/>
  <c r="O58" i="1" s="1"/>
  <c r="J57" i="1"/>
  <c r="O57" i="1" s="1"/>
  <c r="J56" i="1"/>
  <c r="O56" i="1" s="1"/>
  <c r="K60" i="1"/>
  <c r="K59" i="1"/>
  <c r="K58" i="1"/>
  <c r="K57" i="1"/>
  <c r="N36" i="1"/>
  <c r="J36" i="1"/>
  <c r="O36" i="1" s="1"/>
  <c r="K36" i="1"/>
  <c r="N35" i="1"/>
  <c r="N34" i="1"/>
  <c r="J35" i="1"/>
  <c r="O35" i="1" s="1"/>
  <c r="K35" i="1"/>
  <c r="J34" i="1"/>
  <c r="O34" i="1" s="1"/>
  <c r="K34" i="1"/>
  <c r="K33" i="1"/>
  <c r="J33" i="1"/>
  <c r="O33" i="1" s="1"/>
  <c r="N33" i="1"/>
  <c r="N32" i="1"/>
  <c r="J32" i="1"/>
  <c r="O32" i="1" s="1"/>
  <c r="K32" i="1"/>
  <c r="J28" i="1"/>
  <c r="O28" i="1" s="1"/>
  <c r="K28" i="1"/>
  <c r="J27" i="1"/>
  <c r="O27" i="1" s="1"/>
  <c r="K27" i="1"/>
  <c r="J26" i="1"/>
  <c r="O26" i="1" s="1"/>
  <c r="K26" i="1"/>
  <c r="N31" i="1"/>
  <c r="N30" i="1"/>
  <c r="N29" i="1"/>
  <c r="N28" i="1"/>
  <c r="N27" i="1"/>
  <c r="N26" i="1"/>
  <c r="K31" i="1"/>
  <c r="J31" i="1"/>
  <c r="O31" i="1" s="1"/>
  <c r="K30" i="1"/>
  <c r="J30" i="1"/>
  <c r="O30" i="1" s="1"/>
  <c r="K29" i="1"/>
  <c r="J29" i="1"/>
  <c r="O29" i="1" s="1"/>
  <c r="N25" i="1"/>
  <c r="N24" i="1"/>
  <c r="N23" i="1"/>
  <c r="N22" i="1"/>
  <c r="J25" i="1"/>
  <c r="O25" i="1" s="1"/>
  <c r="J24" i="1"/>
  <c r="O24" i="1" s="1"/>
  <c r="J23" i="1"/>
  <c r="O23" i="1" s="1"/>
  <c r="J22" i="1"/>
  <c r="O22" i="1" s="1"/>
  <c r="K25" i="1"/>
  <c r="K24" i="1"/>
  <c r="K23" i="1"/>
  <c r="K22" i="1"/>
  <c r="O21" i="1"/>
  <c r="N21" i="1"/>
  <c r="K21" i="1"/>
  <c r="N20" i="1"/>
  <c r="O20" i="1"/>
  <c r="K20" i="1"/>
  <c r="N19" i="1"/>
  <c r="O19" i="1"/>
  <c r="K19" i="1"/>
  <c r="N18" i="1"/>
  <c r="O18" i="1"/>
  <c r="K18" i="1"/>
  <c r="N17" i="1"/>
  <c r="O17" i="1"/>
  <c r="N16" i="1"/>
  <c r="O16" i="1"/>
  <c r="K17" i="1"/>
  <c r="K16" i="1"/>
  <c r="N15" i="1"/>
  <c r="O15" i="1"/>
  <c r="N14" i="1"/>
  <c r="O14" i="1"/>
  <c r="K56" i="1"/>
  <c r="K15" i="1"/>
  <c r="K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K13" i="1"/>
  <c r="K12" i="1"/>
  <c r="K11" i="1"/>
  <c r="K10" i="1"/>
  <c r="K9" i="1"/>
  <c r="K8" i="1"/>
  <c r="K7" i="1"/>
  <c r="K6" i="1"/>
  <c r="O5" i="1"/>
  <c r="N5" i="1"/>
  <c r="K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O4" i="1"/>
  <c r="N4" i="1"/>
  <c r="O3" i="1"/>
  <c r="N3" i="1"/>
  <c r="K4" i="1"/>
  <c r="K3" i="1"/>
</calcChain>
</file>

<file path=xl/sharedStrings.xml><?xml version="1.0" encoding="utf-8"?>
<sst xmlns="http://schemas.openxmlformats.org/spreadsheetml/2006/main" count="241" uniqueCount="158">
  <si>
    <t>Title</t>
  </si>
  <si>
    <t>Author</t>
  </si>
  <si>
    <t>InP</t>
  </si>
  <si>
    <t>GaAs</t>
  </si>
  <si>
    <t>SiGe</t>
  </si>
  <si>
    <t>CMOS</t>
  </si>
  <si>
    <t>Technology</t>
  </si>
  <si>
    <t>Bandwidth</t>
  </si>
  <si>
    <t>Frac. BW</t>
  </si>
  <si>
    <t>Peak</t>
  </si>
  <si>
    <t>Ave.</t>
  </si>
  <si>
    <t>Te(peak)/fc</t>
  </si>
  <si>
    <t>Te(peak)/fu</t>
  </si>
  <si>
    <t>Vdd</t>
  </si>
  <si>
    <t>Pdc</t>
  </si>
  <si>
    <t>Pdc(RT)</t>
  </si>
  <si>
    <t>MTT</t>
  </si>
  <si>
    <t>Cryogenic Broadband Ultra-Low-Noise MMIC LNAs for Radio Astronomy Applications</t>
  </si>
  <si>
    <t>Schleeh et al.</t>
  </si>
  <si>
    <t>Center Freq. (fc)</t>
  </si>
  <si>
    <t>Upper Freq. (fu)</t>
  </si>
  <si>
    <t>LNF Commercial</t>
  </si>
  <si>
    <t>0.2-3 GHz</t>
  </si>
  <si>
    <t>0.3-14 GHz</t>
  </si>
  <si>
    <t>0.6-2 GHz</t>
  </si>
  <si>
    <t>1.5-3.5 GHz</t>
  </si>
  <si>
    <t>1.5-6 GHz</t>
  </si>
  <si>
    <t>15-29 GHz</t>
  </si>
  <si>
    <t>2-6 GHz</t>
  </si>
  <si>
    <t>23-42 GHz</t>
  </si>
  <si>
    <t>28-52 GHz</t>
  </si>
  <si>
    <t>4-16 GHz</t>
  </si>
  <si>
    <t>4-23 GHz</t>
  </si>
  <si>
    <t>4-8 GHz</t>
  </si>
  <si>
    <t>6-20 GHz</t>
  </si>
  <si>
    <t>7-10 GHz</t>
  </si>
  <si>
    <t>65-115 GHz</t>
  </si>
  <si>
    <t>An MMIC Low-Noise Amplifier Design Technique</t>
  </si>
  <si>
    <t>Varonen et al.</t>
  </si>
  <si>
    <t>Month</t>
  </si>
  <si>
    <t>Year</t>
  </si>
  <si>
    <t>Feb.</t>
  </si>
  <si>
    <t>Mar.</t>
  </si>
  <si>
    <t>May</t>
  </si>
  <si>
    <t>Broadband MMIC LNAs for ALMA Band 2+3 With Noise Temperature Below 28 K</t>
  </si>
  <si>
    <t>Cuadrado-Calle et al.</t>
  </si>
  <si>
    <t>Two-Finger InP HEMT Design for Stable Cryogenic Operation of Ultra-Low-Noise Ka- and Q-Band LNAs</t>
  </si>
  <si>
    <t>0.3–14 and 16–28 GHz Wide-Bandwidth Cryogenic MMIC Low-Noise Amplifiers</t>
  </si>
  <si>
    <t>Dec.</t>
  </si>
  <si>
    <t>Nov.</t>
  </si>
  <si>
    <t>Cha et al.</t>
  </si>
  <si>
    <t>JSSC</t>
  </si>
  <si>
    <t>Sept.</t>
  </si>
  <si>
    <t>Noise Measurements of Discrete HEMT Transistors and Application to Wideband Very Low-Noise Amplifiers</t>
  </si>
  <si>
    <t>Akrigay et al.</t>
  </si>
  <si>
    <t>Gain (Peak)</t>
  </si>
  <si>
    <t>IMS</t>
  </si>
  <si>
    <t>W-Band cryogenic InP MMIC LNAs with noise below 30K</t>
  </si>
  <si>
    <t>Samoska et al.</t>
  </si>
  <si>
    <t>X- to Ka- Band Cryogenic LNA Module for Very Long Baseline Interferometry</t>
  </si>
  <si>
    <t>Fung et al.</t>
  </si>
  <si>
    <t>Bryerton et al.</t>
  </si>
  <si>
    <t>A W-band low-noise amplifier with 22K noise temperature</t>
  </si>
  <si>
    <t>Cryogenic 0.5–13 GHz low noise amplifier with 3 K mid-band noise temperature</t>
  </si>
  <si>
    <t>Low noise amplifiers for 140 GHz wide-band cryogenic receivers</t>
  </si>
  <si>
    <t>Larkoski et al.</t>
  </si>
  <si>
    <t>A 75–116-GHz LNA with 23-K noise temperature at 108 GHz</t>
  </si>
  <si>
    <t>Sub-20-K noise temperature LNA for 67–90 GHz frequency band</t>
  </si>
  <si>
    <t>A wideband cryogenic SiGe LNA MMIC with an average noise temperature of 2.8 K from 0.3–3 GHz</t>
  </si>
  <si>
    <t>A sub-milliwatt 4–8 GHz SiGe cryogenic low noise amplifier</t>
  </si>
  <si>
    <t>Two-finger InP HEMT design for stable cryogenic operation of ultra-low-noise Ka-band LNAs</t>
  </si>
  <si>
    <t>Cryogenic LNAs for SKA band 2 to 5</t>
  </si>
  <si>
    <t>Kang et al.</t>
  </si>
  <si>
    <t>Cryogenic W-band LNA for ALMA band 2+3 with average noise temperature of 24 K</t>
  </si>
  <si>
    <t>Tang et al.</t>
  </si>
  <si>
    <t>Cryogenic 36–45GHz InP Low-Noise Amplifier MMIC's with Improved Noise Temperature by Eliminating Parasitic Parallel-Plate Modes</t>
  </si>
  <si>
    <t>MWCL</t>
  </si>
  <si>
    <t>Nakano et al.</t>
  </si>
  <si>
    <t>A WR4 Amplifier Module Chain With an 87 K Noise Temperature at 228 GHz</t>
  </si>
  <si>
    <t>Jan.</t>
  </si>
  <si>
    <t>Aug.</t>
  </si>
  <si>
    <t>IEEE Ele. Dev. Letters</t>
  </si>
  <si>
    <t>InP HEMTs for Sub-mW Cryogenic Low-Noise Amplifiers</t>
  </si>
  <si>
    <t>Jul.</t>
  </si>
  <si>
    <t>Cryogenic performance of HEMT amplifiers at 340GHz and 670GHz</t>
  </si>
  <si>
    <t>Reck et al.</t>
  </si>
  <si>
    <t>EuMIC</t>
  </si>
  <si>
    <t>Cryogenic Low Noise MMIC Amplifiers for U-Band (40-60 GHz)</t>
  </si>
  <si>
    <t>mHEMT</t>
  </si>
  <si>
    <t>4–12- and 25–34-GHz Cryogenic mHEMT MMIC Low-Noise Amplifiers</t>
  </si>
  <si>
    <t>Aja et al.</t>
  </si>
  <si>
    <t>2-4 GHz</t>
  </si>
  <si>
    <t>Stability Investigation of Large Gate-Width Metamorphic High Electron-Mobility Transistors at Cryogenic Temperature</t>
  </si>
  <si>
    <t>Oct.</t>
  </si>
  <si>
    <t>Moschetti et al.</t>
  </si>
  <si>
    <t>pHEMT</t>
  </si>
  <si>
    <t>Development of a Low-power Consumption Cryogenic MMIC LNA for Immediate Connection with an SIS Mixer</t>
  </si>
  <si>
    <t>Liu et al.</t>
  </si>
  <si>
    <t>4–12 GHz and 25–34 GHz cryogenic MHEMT MMIC Low Noise Amplifiers for radio astronomy</t>
  </si>
  <si>
    <t>70-116-GHz LNAs in 35-nm and 50-nm Gate-Length Metamorphic HEMT Technologies for Cryogenic and Room-Temperature Operation</t>
  </si>
  <si>
    <t>Cryogenic Broadband Q-Band MMIC Low-Noise Amplifier</t>
  </si>
  <si>
    <t>Cryogenic Low Noise Amplifier Development for 67-116 GHz</t>
  </si>
  <si>
    <t>Cryogenic 50-nm mHEMT MMIC LNA for 67-116 GHz with 34 K Noise Temperature</t>
  </si>
  <si>
    <t>Kotiranta et al.</t>
  </si>
  <si>
    <t>Teran Collantes et al.</t>
  </si>
  <si>
    <t>IRMMW-THz</t>
  </si>
  <si>
    <t>GSMM</t>
  </si>
  <si>
    <t>Thomr et al.</t>
  </si>
  <si>
    <t>International Wireless Symposium</t>
  </si>
  <si>
    <t>MMIC-Based Components for MM-Wave Instrumentation</t>
  </si>
  <si>
    <t>Cryogenic Low-Noise mHEMT-Based MMIC Amplifiers for 4–12 GHz Band</t>
  </si>
  <si>
    <t>Vassilev et al.</t>
  </si>
  <si>
    <t>Cryogenic Evaluation of A 30-50 GHz 0.15-μm MHEMT Low Noise Amplifier for Radio Astronomy Applications</t>
  </si>
  <si>
    <t>A Cryogenic 30-50 GHz Balanced Low Noise Amplifier Using 0.15-um MHEMT Process for Radio Astronomy Applications</t>
  </si>
  <si>
    <t>Design and Measurements of Cryogenic MHEMT IF Low Noise Amplifier for Radio Astronomical Receivers</t>
  </si>
  <si>
    <t>Cryogenic 8-18 GHz MMIC LNA using GaAs PHEMT</t>
  </si>
  <si>
    <t>Weng et al.</t>
  </si>
  <si>
    <t>Chiong et al.</t>
  </si>
  <si>
    <t>APMC</t>
  </si>
  <si>
    <t>EuMC</t>
  </si>
  <si>
    <t>RFIT</t>
  </si>
  <si>
    <t>Microwave and Millimeter-Wave Cryogenic Wideband LNA Design and Characterization</t>
  </si>
  <si>
    <t>Chen et al.</t>
  </si>
  <si>
    <t>Low-Power Very Low-Noise Cryogenic SiGe IF Amplifiers for Terahertz Mixer Receivers</t>
  </si>
  <si>
    <t>Russell et al.</t>
  </si>
  <si>
    <t>Note</t>
  </si>
  <si>
    <t>Difficult to read values from paper</t>
  </si>
  <si>
    <t>Ultra-Low-Power Cryogenic SiGe Low-Noise Amplifiers: Theory and Demonstration</t>
  </si>
  <si>
    <t>Montazeri et al.</t>
  </si>
  <si>
    <t>Chang et al.</t>
  </si>
  <si>
    <t>Design and characterization of a wideband high-dynamic range SiGe cryogenic low noise amplifier</t>
  </si>
  <si>
    <t>Wong et al.</t>
  </si>
  <si>
    <t>A 2-4 GHz Silicon Germanium Cryogenic Low Noise Amplifier MMIC</t>
  </si>
  <si>
    <t>Montazeri and Bardin</t>
  </si>
  <si>
    <t>A 0.4–1.2 GHz SiGe Cryogenic LNA for Readout of MKID Arrays</t>
  </si>
  <si>
    <t>Hosseini et al.</t>
  </si>
  <si>
    <t>A SiGe Ka-Band Cryogenic Low-Noise Amplifier</t>
  </si>
  <si>
    <t>A 0.1–5 GHz Cryogenic SiGe MMIC LNA</t>
  </si>
  <si>
    <t>Jun.</t>
  </si>
  <si>
    <t>Bardin and Weinreb</t>
  </si>
  <si>
    <t>Cryogenic Operation of a Millimeter-Wave SiGe BiCMOS Low-Noise Amplifier</t>
  </si>
  <si>
    <t>Ramirez et al.</t>
  </si>
  <si>
    <t>Cryo-CMOS Circuits and Systems for Quantum Computing Applications</t>
  </si>
  <si>
    <t>Patra et al.</t>
  </si>
  <si>
    <t>Cryogenic Millimeter-Wave CMOS Low-Noise Amplifier</t>
  </si>
  <si>
    <t>Journal/Conference</t>
  </si>
  <si>
    <t>(um)</t>
  </si>
  <si>
    <t>(GHz)</t>
  </si>
  <si>
    <t>(%)</t>
  </si>
  <si>
    <t>Noise Temp. (K)</t>
  </si>
  <si>
    <t>Operating Temp. (K)</t>
  </si>
  <si>
    <t>P1dB (dBm)</t>
  </si>
  <si>
    <t>IIP3 (dBm)</t>
  </si>
  <si>
    <t>(dB)</t>
  </si>
  <si>
    <t>(V)</t>
  </si>
  <si>
    <t>(mW)</t>
  </si>
  <si>
    <t>Noise Temp. (RT) (K)</t>
  </si>
  <si>
    <t>(K/GHz)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</si>
</sst>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1" fontId="0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Te(RT) vs. Te(Cryo)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工作表1!$W$3:$W$53</c:f>
              <c:numCache>
                <c:formatCode>General</c:formatCode>
                <c:ptCount val="51"/>
                <c:pt idx="0">
                  <c:v>48</c:v>
                </c:pt>
                <c:pt idx="1">
                  <c:v>110</c:v>
                </c:pt>
                <c:pt idx="3">
                  <c:v>225</c:v>
                </c:pt>
                <c:pt idx="4">
                  <c:v>246</c:v>
                </c:pt>
                <c:pt idx="5">
                  <c:v>227</c:v>
                </c:pt>
                <c:pt idx="6">
                  <c:v>227</c:v>
                </c:pt>
                <c:pt idx="7">
                  <c:v>87</c:v>
                </c:pt>
                <c:pt idx="8">
                  <c:v>114</c:v>
                </c:pt>
                <c:pt idx="9">
                  <c:v>44.2</c:v>
                </c:pt>
                <c:pt idx="10">
                  <c:v>95.5</c:v>
                </c:pt>
                <c:pt idx="16">
                  <c:v>300</c:v>
                </c:pt>
                <c:pt idx="17">
                  <c:v>48</c:v>
                </c:pt>
                <c:pt idx="18">
                  <c:v>248</c:v>
                </c:pt>
                <c:pt idx="19">
                  <c:v>225</c:v>
                </c:pt>
                <c:pt idx="20">
                  <c:v>220</c:v>
                </c:pt>
                <c:pt idx="21">
                  <c:v>87</c:v>
                </c:pt>
                <c:pt idx="26">
                  <c:v>229.6</c:v>
                </c:pt>
                <c:pt idx="27">
                  <c:v>180</c:v>
                </c:pt>
                <c:pt idx="28">
                  <c:v>600</c:v>
                </c:pt>
                <c:pt idx="31">
                  <c:v>900</c:v>
                </c:pt>
                <c:pt idx="32">
                  <c:v>3400</c:v>
                </c:pt>
                <c:pt idx="33">
                  <c:v>184</c:v>
                </c:pt>
                <c:pt idx="35">
                  <c:v>30</c:v>
                </c:pt>
                <c:pt idx="36">
                  <c:v>35</c:v>
                </c:pt>
                <c:pt idx="37">
                  <c:v>30</c:v>
                </c:pt>
                <c:pt idx="38">
                  <c:v>22</c:v>
                </c:pt>
                <c:pt idx="39">
                  <c:v>22</c:v>
                </c:pt>
                <c:pt idx="40">
                  <c:v>120</c:v>
                </c:pt>
                <c:pt idx="41">
                  <c:v>30</c:v>
                </c:pt>
                <c:pt idx="42">
                  <c:v>48</c:v>
                </c:pt>
                <c:pt idx="43">
                  <c:v>125</c:v>
                </c:pt>
                <c:pt idx="44">
                  <c:v>120</c:v>
                </c:pt>
                <c:pt idx="45">
                  <c:v>38</c:v>
                </c:pt>
                <c:pt idx="46">
                  <c:v>60</c:v>
                </c:pt>
                <c:pt idx="47">
                  <c:v>30</c:v>
                </c:pt>
                <c:pt idx="48">
                  <c:v>55</c:v>
                </c:pt>
                <c:pt idx="49">
                  <c:v>262</c:v>
                </c:pt>
                <c:pt idx="50">
                  <c:v>52</c:v>
                </c:pt>
              </c:numCache>
            </c:numRef>
          </c:xVal>
          <c:yVal>
            <c:numRef>
              <c:f>工作表1!$L$3:$L$53</c:f>
              <c:numCache>
                <c:formatCode>General</c:formatCode>
                <c:ptCount val="51"/>
                <c:pt idx="0">
                  <c:v>3</c:v>
                </c:pt>
                <c:pt idx="1">
                  <c:v>10</c:v>
                </c:pt>
                <c:pt idx="2">
                  <c:v>26</c:v>
                </c:pt>
                <c:pt idx="3">
                  <c:v>23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7">
                  <c:v>7</c:v>
                </c:pt>
                <c:pt idx="8">
                  <c:v>6.7</c:v>
                </c:pt>
                <c:pt idx="9">
                  <c:v>2.2000000000000002</c:v>
                </c:pt>
                <c:pt idx="10">
                  <c:v>4.8</c:v>
                </c:pt>
                <c:pt idx="11">
                  <c:v>8</c:v>
                </c:pt>
                <c:pt idx="12">
                  <c:v>15</c:v>
                </c:pt>
                <c:pt idx="13">
                  <c:v>25</c:v>
                </c:pt>
                <c:pt idx="14">
                  <c:v>25</c:v>
                </c:pt>
                <c:pt idx="15">
                  <c:v>10</c:v>
                </c:pt>
                <c:pt idx="16">
                  <c:v>22</c:v>
                </c:pt>
                <c:pt idx="17">
                  <c:v>3</c:v>
                </c:pt>
                <c:pt idx="18">
                  <c:v>46</c:v>
                </c:pt>
                <c:pt idx="19">
                  <c:v>23</c:v>
                </c:pt>
                <c:pt idx="20">
                  <c:v>26.6</c:v>
                </c:pt>
                <c:pt idx="21">
                  <c:v>7</c:v>
                </c:pt>
                <c:pt idx="22">
                  <c:v>1</c:v>
                </c:pt>
                <c:pt idx="23">
                  <c:v>1.2</c:v>
                </c:pt>
                <c:pt idx="24">
                  <c:v>1.6</c:v>
                </c:pt>
                <c:pt idx="25">
                  <c:v>2.6</c:v>
                </c:pt>
                <c:pt idx="26">
                  <c:v>18.600000000000001</c:v>
                </c:pt>
                <c:pt idx="27">
                  <c:v>22</c:v>
                </c:pt>
                <c:pt idx="28">
                  <c:v>85</c:v>
                </c:pt>
                <c:pt idx="29">
                  <c:v>3</c:v>
                </c:pt>
                <c:pt idx="30">
                  <c:v>4</c:v>
                </c:pt>
                <c:pt idx="31">
                  <c:v>280</c:v>
                </c:pt>
                <c:pt idx="32">
                  <c:v>564</c:v>
                </c:pt>
                <c:pt idx="33">
                  <c:v>28</c:v>
                </c:pt>
                <c:pt idx="35">
                  <c:v>1.5</c:v>
                </c:pt>
                <c:pt idx="36">
                  <c:v>3.1</c:v>
                </c:pt>
                <c:pt idx="37">
                  <c:v>0.85</c:v>
                </c:pt>
                <c:pt idx="38">
                  <c:v>1</c:v>
                </c:pt>
                <c:pt idx="39">
                  <c:v>1.6</c:v>
                </c:pt>
                <c:pt idx="40">
                  <c:v>6</c:v>
                </c:pt>
                <c:pt idx="41">
                  <c:v>1.3</c:v>
                </c:pt>
                <c:pt idx="42">
                  <c:v>1.7</c:v>
                </c:pt>
                <c:pt idx="43">
                  <c:v>6</c:v>
                </c:pt>
                <c:pt idx="44">
                  <c:v>7.5</c:v>
                </c:pt>
                <c:pt idx="45">
                  <c:v>2.5</c:v>
                </c:pt>
                <c:pt idx="46">
                  <c:v>4</c:v>
                </c:pt>
                <c:pt idx="47">
                  <c:v>1.3</c:v>
                </c:pt>
                <c:pt idx="48">
                  <c:v>3.2</c:v>
                </c:pt>
                <c:pt idx="49">
                  <c:v>22</c:v>
                </c:pt>
                <c:pt idx="5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7C-477D-949F-4AEDD10EFDF8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工作表1!$W$56:$W$78</c:f>
              <c:numCache>
                <c:formatCode>General</c:formatCode>
                <c:ptCount val="23"/>
                <c:pt idx="0">
                  <c:v>50</c:v>
                </c:pt>
                <c:pt idx="1">
                  <c:v>35</c:v>
                </c:pt>
                <c:pt idx="2">
                  <c:v>183</c:v>
                </c:pt>
                <c:pt idx="8">
                  <c:v>171</c:v>
                </c:pt>
                <c:pt idx="9">
                  <c:v>196</c:v>
                </c:pt>
                <c:pt idx="10">
                  <c:v>110</c:v>
                </c:pt>
                <c:pt idx="11">
                  <c:v>220</c:v>
                </c:pt>
                <c:pt idx="12">
                  <c:v>150</c:v>
                </c:pt>
                <c:pt idx="16">
                  <c:v>258</c:v>
                </c:pt>
                <c:pt idx="17">
                  <c:v>330</c:v>
                </c:pt>
                <c:pt idx="18">
                  <c:v>175</c:v>
                </c:pt>
                <c:pt idx="19">
                  <c:v>120</c:v>
                </c:pt>
                <c:pt idx="20">
                  <c:v>80</c:v>
                </c:pt>
                <c:pt idx="21">
                  <c:v>160</c:v>
                </c:pt>
                <c:pt idx="22">
                  <c:v>85</c:v>
                </c:pt>
              </c:numCache>
            </c:numRef>
          </c:xVal>
          <c:yVal>
            <c:numRef>
              <c:f>工作表1!$L$56:$L$78</c:f>
              <c:numCache>
                <c:formatCode>General</c:formatCode>
                <c:ptCount val="23"/>
                <c:pt idx="0">
                  <c:v>4.5</c:v>
                </c:pt>
                <c:pt idx="1">
                  <c:v>4</c:v>
                </c:pt>
                <c:pt idx="2">
                  <c:v>11.8</c:v>
                </c:pt>
                <c:pt idx="3">
                  <c:v>2</c:v>
                </c:pt>
                <c:pt idx="4">
                  <c:v>17.5</c:v>
                </c:pt>
                <c:pt idx="5">
                  <c:v>6</c:v>
                </c:pt>
                <c:pt idx="6">
                  <c:v>4</c:v>
                </c:pt>
                <c:pt idx="7">
                  <c:v>11.8</c:v>
                </c:pt>
                <c:pt idx="8">
                  <c:v>20.7</c:v>
                </c:pt>
                <c:pt idx="9">
                  <c:v>19.2</c:v>
                </c:pt>
                <c:pt idx="10">
                  <c:v>15</c:v>
                </c:pt>
                <c:pt idx="11">
                  <c:v>50</c:v>
                </c:pt>
                <c:pt idx="12">
                  <c:v>34</c:v>
                </c:pt>
                <c:pt idx="13">
                  <c:v>60</c:v>
                </c:pt>
                <c:pt idx="14">
                  <c:v>10.5</c:v>
                </c:pt>
                <c:pt idx="15">
                  <c:v>8.1</c:v>
                </c:pt>
                <c:pt idx="16">
                  <c:v>23.4</c:v>
                </c:pt>
                <c:pt idx="17">
                  <c:v>44.8</c:v>
                </c:pt>
                <c:pt idx="18">
                  <c:v>18</c:v>
                </c:pt>
                <c:pt idx="19">
                  <c:v>20</c:v>
                </c:pt>
                <c:pt idx="20">
                  <c:v>6</c:v>
                </c:pt>
                <c:pt idx="21">
                  <c:v>12</c:v>
                </c:pt>
                <c:pt idx="2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7C-477D-949F-4AEDD10EFDF8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工作表1!$W$82:$W$93</c:f>
              <c:numCache>
                <c:formatCode>General</c:formatCode>
                <c:ptCount val="12"/>
                <c:pt idx="5">
                  <c:v>77.7</c:v>
                </c:pt>
                <c:pt idx="9">
                  <c:v>300</c:v>
                </c:pt>
                <c:pt idx="10">
                  <c:v>67</c:v>
                </c:pt>
                <c:pt idx="11">
                  <c:v>670.8</c:v>
                </c:pt>
              </c:numCache>
            </c:numRef>
          </c:xVal>
          <c:yVal>
            <c:numRef>
              <c:f>工作表1!$L$82:$L$93</c:f>
              <c:numCache>
                <c:formatCode>General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3.4</c:v>
                </c:pt>
                <c:pt idx="4">
                  <c:v>2.2999999999999998</c:v>
                </c:pt>
                <c:pt idx="5">
                  <c:v>7.5</c:v>
                </c:pt>
                <c:pt idx="6">
                  <c:v>9</c:v>
                </c:pt>
                <c:pt idx="7">
                  <c:v>3.3</c:v>
                </c:pt>
                <c:pt idx="8">
                  <c:v>3.3</c:v>
                </c:pt>
                <c:pt idx="9">
                  <c:v>34</c:v>
                </c:pt>
                <c:pt idx="10">
                  <c:v>3.7</c:v>
                </c:pt>
                <c:pt idx="11">
                  <c:v>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7C-477D-949F-4AEDD10EFDF8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工作表1!$W$96:$W$97</c:f>
              <c:numCache>
                <c:formatCode>General</c:formatCode>
                <c:ptCount val="2"/>
                <c:pt idx="0">
                  <c:v>60</c:v>
                </c:pt>
                <c:pt idx="1">
                  <c:v>865</c:v>
                </c:pt>
              </c:numCache>
            </c:numRef>
          </c:xVal>
          <c:yVal>
            <c:numRef>
              <c:f>工作表1!$L$96:$L$97</c:f>
              <c:numCache>
                <c:formatCode>General</c:formatCode>
                <c:ptCount val="2"/>
                <c:pt idx="0">
                  <c:v>7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7C-477D-949F-4AEDD10E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03711"/>
        <c:axId val="682304543"/>
      </c:scatterChart>
      <c:valAx>
        <c:axId val="682303711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Te(RT) (K)</a:t>
                </a:r>
              </a:p>
            </c:rich>
          </c:tx>
          <c:layout>
            <c:manualLayout>
              <c:xMode val="edge"/>
              <c:yMode val="edge"/>
              <c:x val="0.45090616797900263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04543"/>
        <c:crosses val="autoZero"/>
        <c:crossBetween val="midCat"/>
        <c:majorUnit val="100"/>
      </c:valAx>
      <c:valAx>
        <c:axId val="682304543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Te(Cryo) (K)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2.2222222222222223E-2"/>
              <c:y val="0.33020049577136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03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24540682414703"/>
          <c:y val="0.28637576552930877"/>
          <c:w val="0.14231014873140857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Pdc(RT) vs. Pdc(Cryo)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工作表1!$Y$3:$Y$53</c:f>
              <c:numCache>
                <c:formatCode>General</c:formatCode>
                <c:ptCount val="51"/>
                <c:pt idx="0">
                  <c:v>105.75</c:v>
                </c:pt>
                <c:pt idx="1">
                  <c:v>37.799999999999997</c:v>
                </c:pt>
                <c:pt idx="7">
                  <c:v>32.4</c:v>
                </c:pt>
                <c:pt idx="8">
                  <c:v>52.5</c:v>
                </c:pt>
                <c:pt idx="9">
                  <c:v>100</c:v>
                </c:pt>
                <c:pt idx="10">
                  <c:v>52.5</c:v>
                </c:pt>
                <c:pt idx="16">
                  <c:v>16.079999999999998</c:v>
                </c:pt>
                <c:pt idx="17">
                  <c:v>105.75</c:v>
                </c:pt>
                <c:pt idx="19">
                  <c:v>18</c:v>
                </c:pt>
                <c:pt idx="20">
                  <c:v>33</c:v>
                </c:pt>
                <c:pt idx="21">
                  <c:v>32.4</c:v>
                </c:pt>
                <c:pt idx="22">
                  <c:v>225</c:v>
                </c:pt>
                <c:pt idx="23">
                  <c:v>99</c:v>
                </c:pt>
                <c:pt idx="24">
                  <c:v>115</c:v>
                </c:pt>
                <c:pt idx="25">
                  <c:v>75.2</c:v>
                </c:pt>
                <c:pt idx="26">
                  <c:v>52.5</c:v>
                </c:pt>
                <c:pt idx="27">
                  <c:v>20</c:v>
                </c:pt>
                <c:pt idx="28">
                  <c:v>11.54</c:v>
                </c:pt>
                <c:pt idx="31">
                  <c:v>26.1</c:v>
                </c:pt>
                <c:pt idx="32">
                  <c:v>34.799999999999997</c:v>
                </c:pt>
              </c:numCache>
            </c:numRef>
          </c:xVal>
          <c:yVal>
            <c:numRef>
              <c:f>工作表1!$U$3:$U$53</c:f>
              <c:numCache>
                <c:formatCode>General</c:formatCode>
                <c:ptCount val="51"/>
                <c:pt idx="0">
                  <c:v>15</c:v>
                </c:pt>
                <c:pt idx="1">
                  <c:v>10.8</c:v>
                </c:pt>
                <c:pt idx="2">
                  <c:v>9.8000000000000007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  <c:pt idx="9">
                  <c:v>12</c:v>
                </c:pt>
                <c:pt idx="10">
                  <c:v>3.5</c:v>
                </c:pt>
                <c:pt idx="11">
                  <c:v>15</c:v>
                </c:pt>
                <c:pt idx="12">
                  <c:v>30.7</c:v>
                </c:pt>
                <c:pt idx="13">
                  <c:v>4.5</c:v>
                </c:pt>
                <c:pt idx="14">
                  <c:v>6.75</c:v>
                </c:pt>
                <c:pt idx="15">
                  <c:v>109.7</c:v>
                </c:pt>
                <c:pt idx="16">
                  <c:v>2.1</c:v>
                </c:pt>
                <c:pt idx="17">
                  <c:v>16.5</c:v>
                </c:pt>
                <c:pt idx="18">
                  <c:v>6</c:v>
                </c:pt>
                <c:pt idx="19">
                  <c:v>8.8000000000000007</c:v>
                </c:pt>
                <c:pt idx="20">
                  <c:v>8.6999999999999993</c:v>
                </c:pt>
                <c:pt idx="21">
                  <c:v>2.5</c:v>
                </c:pt>
                <c:pt idx="22">
                  <c:v>13.8</c:v>
                </c:pt>
                <c:pt idx="23">
                  <c:v>9.6</c:v>
                </c:pt>
                <c:pt idx="24">
                  <c:v>12</c:v>
                </c:pt>
                <c:pt idx="25">
                  <c:v>8.4</c:v>
                </c:pt>
                <c:pt idx="26">
                  <c:v>7</c:v>
                </c:pt>
                <c:pt idx="27">
                  <c:v>4.7</c:v>
                </c:pt>
                <c:pt idx="28">
                  <c:v>6.3</c:v>
                </c:pt>
                <c:pt idx="29">
                  <c:v>0.3</c:v>
                </c:pt>
                <c:pt idx="30">
                  <c:v>0.11</c:v>
                </c:pt>
                <c:pt idx="31">
                  <c:v>8.2650000000000006</c:v>
                </c:pt>
                <c:pt idx="32">
                  <c:v>11.616</c:v>
                </c:pt>
                <c:pt idx="35">
                  <c:v>22</c:v>
                </c:pt>
                <c:pt idx="36">
                  <c:v>22</c:v>
                </c:pt>
                <c:pt idx="37">
                  <c:v>12</c:v>
                </c:pt>
                <c:pt idx="38">
                  <c:v>20</c:v>
                </c:pt>
                <c:pt idx="39">
                  <c:v>20</c:v>
                </c:pt>
                <c:pt idx="40">
                  <c:v>4</c:v>
                </c:pt>
                <c:pt idx="41">
                  <c:v>18</c:v>
                </c:pt>
                <c:pt idx="42">
                  <c:v>5.5</c:v>
                </c:pt>
                <c:pt idx="43">
                  <c:v>9</c:v>
                </c:pt>
                <c:pt idx="44">
                  <c:v>10</c:v>
                </c:pt>
                <c:pt idx="45">
                  <c:v>18</c:v>
                </c:pt>
                <c:pt idx="46">
                  <c:v>17</c:v>
                </c:pt>
                <c:pt idx="47">
                  <c:v>10.5</c:v>
                </c:pt>
                <c:pt idx="48">
                  <c:v>22</c:v>
                </c:pt>
                <c:pt idx="49">
                  <c:v>7</c:v>
                </c:pt>
                <c:pt idx="50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5-4454-8707-89A8E2E4B743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工作表1!$Y$56:$Y$78</c:f>
              <c:numCache>
                <c:formatCode>General</c:formatCode>
                <c:ptCount val="23"/>
                <c:pt idx="0">
                  <c:v>76</c:v>
                </c:pt>
                <c:pt idx="1">
                  <c:v>90.2</c:v>
                </c:pt>
                <c:pt idx="2">
                  <c:v>17.3</c:v>
                </c:pt>
                <c:pt idx="8">
                  <c:v>58.6</c:v>
                </c:pt>
                <c:pt idx="9">
                  <c:v>36.299999999999997</c:v>
                </c:pt>
                <c:pt idx="10">
                  <c:v>15.2</c:v>
                </c:pt>
                <c:pt idx="11">
                  <c:v>207</c:v>
                </c:pt>
                <c:pt idx="12">
                  <c:v>69</c:v>
                </c:pt>
                <c:pt idx="16">
                  <c:v>46</c:v>
                </c:pt>
                <c:pt idx="17">
                  <c:v>88</c:v>
                </c:pt>
                <c:pt idx="18">
                  <c:v>30</c:v>
                </c:pt>
                <c:pt idx="19">
                  <c:v>22</c:v>
                </c:pt>
              </c:numCache>
            </c:numRef>
          </c:xVal>
          <c:yVal>
            <c:numRef>
              <c:f>工作表1!$U$56:$U$78</c:f>
              <c:numCache>
                <c:formatCode>General</c:formatCode>
                <c:ptCount val="23"/>
                <c:pt idx="0">
                  <c:v>16</c:v>
                </c:pt>
                <c:pt idx="1">
                  <c:v>8</c:v>
                </c:pt>
                <c:pt idx="2">
                  <c:v>2.8</c:v>
                </c:pt>
                <c:pt idx="5">
                  <c:v>1.25</c:v>
                </c:pt>
                <c:pt idx="6">
                  <c:v>16.5</c:v>
                </c:pt>
                <c:pt idx="7">
                  <c:v>8</c:v>
                </c:pt>
                <c:pt idx="8">
                  <c:v>17</c:v>
                </c:pt>
                <c:pt idx="9">
                  <c:v>28.8</c:v>
                </c:pt>
                <c:pt idx="10">
                  <c:v>4.0999999999999996</c:v>
                </c:pt>
                <c:pt idx="11">
                  <c:v>85</c:v>
                </c:pt>
                <c:pt idx="12">
                  <c:v>52</c:v>
                </c:pt>
                <c:pt idx="13">
                  <c:v>25.2</c:v>
                </c:pt>
                <c:pt idx="14">
                  <c:v>41</c:v>
                </c:pt>
                <c:pt idx="15">
                  <c:v>12</c:v>
                </c:pt>
                <c:pt idx="16">
                  <c:v>10</c:v>
                </c:pt>
                <c:pt idx="17">
                  <c:v>21.4</c:v>
                </c:pt>
                <c:pt idx="18">
                  <c:v>20.9</c:v>
                </c:pt>
                <c:pt idx="19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5-4454-8707-89A8E2E4B743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工作表1!$Y$82:$Y$93</c:f>
              <c:numCache>
                <c:formatCode>General</c:formatCode>
                <c:ptCount val="12"/>
                <c:pt idx="5">
                  <c:v>4.9000000000000004</c:v>
                </c:pt>
                <c:pt idx="10">
                  <c:v>76</c:v>
                </c:pt>
                <c:pt idx="11">
                  <c:v>11.54</c:v>
                </c:pt>
              </c:numCache>
            </c:numRef>
          </c:xVal>
          <c:yVal>
            <c:numRef>
              <c:f>工作表1!$U$82:$U$93</c:f>
              <c:numCache>
                <c:formatCode>General</c:formatCode>
                <c:ptCount val="12"/>
                <c:pt idx="0">
                  <c:v>2</c:v>
                </c:pt>
                <c:pt idx="1">
                  <c:v>8.3000000000000007</c:v>
                </c:pt>
                <c:pt idx="2">
                  <c:v>25.2</c:v>
                </c:pt>
                <c:pt idx="3">
                  <c:v>0.28999999999999998</c:v>
                </c:pt>
                <c:pt idx="4">
                  <c:v>32</c:v>
                </c:pt>
                <c:pt idx="5">
                  <c:v>0.76</c:v>
                </c:pt>
                <c:pt idx="6">
                  <c:v>60</c:v>
                </c:pt>
                <c:pt idx="7">
                  <c:v>3</c:v>
                </c:pt>
                <c:pt idx="8">
                  <c:v>6.6</c:v>
                </c:pt>
                <c:pt idx="9">
                  <c:v>0.9</c:v>
                </c:pt>
                <c:pt idx="10">
                  <c:v>20</c:v>
                </c:pt>
                <c:pt idx="11">
                  <c:v>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F5-4454-8707-89A8E2E4B743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工作表1!$Y$96:$Y$97</c:f>
              <c:numCache>
                <c:formatCode>General</c:formatCode>
                <c:ptCount val="2"/>
                <c:pt idx="1">
                  <c:v>38</c:v>
                </c:pt>
              </c:numCache>
            </c:numRef>
          </c:xVal>
          <c:yVal>
            <c:numRef>
              <c:f>工作表1!$U$96:$U$97</c:f>
              <c:numCache>
                <c:formatCode>General</c:formatCode>
                <c:ptCount val="2"/>
                <c:pt idx="0">
                  <c:v>54.9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F5-4454-8707-89A8E2E4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205327"/>
        <c:axId val="1020198671"/>
      </c:scatterChart>
      <c:valAx>
        <c:axId val="1020205327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Pdc(RT)</a:t>
                </a:r>
                <a:r>
                  <a:rPr lang="en-US" altLang="zh-TW" baseline="0"/>
                  <a:t> (mW)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0.4077467191601049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198671"/>
        <c:crosses val="autoZero"/>
        <c:crossBetween val="midCat"/>
        <c:majorUnit val="10"/>
      </c:valAx>
      <c:valAx>
        <c:axId val="102019867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Pdc(Cryo) (mW)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1.6666666666666666E-2"/>
              <c:y val="0.31980715952172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05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7874015748045"/>
          <c:y val="0.28637576552930877"/>
          <c:w val="0.14231014873140857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Te(Cryo)</a:t>
            </a:r>
            <a:r>
              <a:rPr lang="en-US" altLang="zh-TW" baseline="0"/>
              <a:t> vs. fc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工作表1!$I$3:$I$53</c:f>
              <c:numCache>
                <c:formatCode>General</c:formatCode>
                <c:ptCount val="51"/>
                <c:pt idx="0">
                  <c:v>6.75</c:v>
                </c:pt>
                <c:pt idx="1">
                  <c:v>32</c:v>
                </c:pt>
                <c:pt idx="2">
                  <c:v>82.5</c:v>
                </c:pt>
                <c:pt idx="3">
                  <c:v>85</c:v>
                </c:pt>
                <c:pt idx="4">
                  <c:v>90.5</c:v>
                </c:pt>
                <c:pt idx="5">
                  <c:v>90.5</c:v>
                </c:pt>
                <c:pt idx="6">
                  <c:v>90.5</c:v>
                </c:pt>
                <c:pt idx="7">
                  <c:v>32</c:v>
                </c:pt>
                <c:pt idx="8">
                  <c:v>40</c:v>
                </c:pt>
                <c:pt idx="9">
                  <c:v>7.15</c:v>
                </c:pt>
                <c:pt idx="10">
                  <c:v>22</c:v>
                </c:pt>
                <c:pt idx="11">
                  <c:v>12.5</c:v>
                </c:pt>
                <c:pt idx="12">
                  <c:v>38</c:v>
                </c:pt>
                <c:pt idx="13">
                  <c:v>87.5</c:v>
                </c:pt>
                <c:pt idx="14">
                  <c:v>92.5</c:v>
                </c:pt>
                <c:pt idx="15">
                  <c:v>20</c:v>
                </c:pt>
                <c:pt idx="16">
                  <c:v>82</c:v>
                </c:pt>
                <c:pt idx="17">
                  <c:v>8</c:v>
                </c:pt>
                <c:pt idx="18">
                  <c:v>136</c:v>
                </c:pt>
                <c:pt idx="19">
                  <c:v>95.5</c:v>
                </c:pt>
                <c:pt idx="20">
                  <c:v>80.5</c:v>
                </c:pt>
                <c:pt idx="21">
                  <c:v>32</c:v>
                </c:pt>
                <c:pt idx="22">
                  <c:v>1.3</c:v>
                </c:pt>
                <c:pt idx="23">
                  <c:v>2.75</c:v>
                </c:pt>
                <c:pt idx="24">
                  <c:v>4.2</c:v>
                </c:pt>
                <c:pt idx="25">
                  <c:v>9.5</c:v>
                </c:pt>
                <c:pt idx="26">
                  <c:v>99</c:v>
                </c:pt>
                <c:pt idx="27">
                  <c:v>40.5</c:v>
                </c:pt>
                <c:pt idx="28">
                  <c:v>210</c:v>
                </c:pt>
                <c:pt idx="29">
                  <c:v>7.5</c:v>
                </c:pt>
                <c:pt idx="30">
                  <c:v>7.5</c:v>
                </c:pt>
                <c:pt idx="31">
                  <c:v>322.5</c:v>
                </c:pt>
                <c:pt idx="32">
                  <c:v>672.5</c:v>
                </c:pt>
                <c:pt idx="33">
                  <c:v>52.5</c:v>
                </c:pt>
                <c:pt idx="35">
                  <c:v>1.8</c:v>
                </c:pt>
                <c:pt idx="36">
                  <c:v>8.75</c:v>
                </c:pt>
                <c:pt idx="37">
                  <c:v>1.325</c:v>
                </c:pt>
                <c:pt idx="38">
                  <c:v>2.6</c:v>
                </c:pt>
                <c:pt idx="39">
                  <c:v>4.0999999999999996</c:v>
                </c:pt>
                <c:pt idx="40">
                  <c:v>19.25</c:v>
                </c:pt>
                <c:pt idx="41">
                  <c:v>1.85</c:v>
                </c:pt>
                <c:pt idx="42">
                  <c:v>4.3600000000000003</c:v>
                </c:pt>
                <c:pt idx="43">
                  <c:v>32</c:v>
                </c:pt>
                <c:pt idx="44">
                  <c:v>39</c:v>
                </c:pt>
                <c:pt idx="45">
                  <c:v>10.75</c:v>
                </c:pt>
                <c:pt idx="46">
                  <c:v>14</c:v>
                </c:pt>
                <c:pt idx="47">
                  <c:v>5.85</c:v>
                </c:pt>
                <c:pt idx="48">
                  <c:v>13.8</c:v>
                </c:pt>
                <c:pt idx="49">
                  <c:v>99.5</c:v>
                </c:pt>
                <c:pt idx="50">
                  <c:v>9.25</c:v>
                </c:pt>
              </c:numCache>
            </c:numRef>
          </c:xVal>
          <c:yVal>
            <c:numRef>
              <c:f>工作表1!$L$3:$L$53</c:f>
              <c:numCache>
                <c:formatCode>General</c:formatCode>
                <c:ptCount val="51"/>
                <c:pt idx="0">
                  <c:v>3</c:v>
                </c:pt>
                <c:pt idx="1">
                  <c:v>10</c:v>
                </c:pt>
                <c:pt idx="2">
                  <c:v>26</c:v>
                </c:pt>
                <c:pt idx="3">
                  <c:v>23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7">
                  <c:v>7</c:v>
                </c:pt>
                <c:pt idx="8">
                  <c:v>6.7</c:v>
                </c:pt>
                <c:pt idx="9">
                  <c:v>2.2000000000000002</c:v>
                </c:pt>
                <c:pt idx="10">
                  <c:v>4.8</c:v>
                </c:pt>
                <c:pt idx="11">
                  <c:v>8</c:v>
                </c:pt>
                <c:pt idx="12">
                  <c:v>15</c:v>
                </c:pt>
                <c:pt idx="13">
                  <c:v>25</c:v>
                </c:pt>
                <c:pt idx="14">
                  <c:v>25</c:v>
                </c:pt>
                <c:pt idx="15">
                  <c:v>10</c:v>
                </c:pt>
                <c:pt idx="16">
                  <c:v>22</c:v>
                </c:pt>
                <c:pt idx="17">
                  <c:v>3</c:v>
                </c:pt>
                <c:pt idx="18">
                  <c:v>46</c:v>
                </c:pt>
                <c:pt idx="19">
                  <c:v>23</c:v>
                </c:pt>
                <c:pt idx="20">
                  <c:v>26.6</c:v>
                </c:pt>
                <c:pt idx="21">
                  <c:v>7</c:v>
                </c:pt>
                <c:pt idx="22">
                  <c:v>1</c:v>
                </c:pt>
                <c:pt idx="23">
                  <c:v>1.2</c:v>
                </c:pt>
                <c:pt idx="24">
                  <c:v>1.6</c:v>
                </c:pt>
                <c:pt idx="25">
                  <c:v>2.6</c:v>
                </c:pt>
                <c:pt idx="26">
                  <c:v>18.600000000000001</c:v>
                </c:pt>
                <c:pt idx="27">
                  <c:v>22</c:v>
                </c:pt>
                <c:pt idx="28">
                  <c:v>85</c:v>
                </c:pt>
                <c:pt idx="29">
                  <c:v>3</c:v>
                </c:pt>
                <c:pt idx="30">
                  <c:v>4</c:v>
                </c:pt>
                <c:pt idx="31">
                  <c:v>280</c:v>
                </c:pt>
                <c:pt idx="32">
                  <c:v>564</c:v>
                </c:pt>
                <c:pt idx="33">
                  <c:v>28</c:v>
                </c:pt>
                <c:pt idx="35">
                  <c:v>1.5</c:v>
                </c:pt>
                <c:pt idx="36">
                  <c:v>3.1</c:v>
                </c:pt>
                <c:pt idx="37">
                  <c:v>0.85</c:v>
                </c:pt>
                <c:pt idx="38">
                  <c:v>1</c:v>
                </c:pt>
                <c:pt idx="39">
                  <c:v>1.6</c:v>
                </c:pt>
                <c:pt idx="40">
                  <c:v>6</c:v>
                </c:pt>
                <c:pt idx="41">
                  <c:v>1.3</c:v>
                </c:pt>
                <c:pt idx="42">
                  <c:v>1.7</c:v>
                </c:pt>
                <c:pt idx="43">
                  <c:v>6</c:v>
                </c:pt>
                <c:pt idx="44">
                  <c:v>7.5</c:v>
                </c:pt>
                <c:pt idx="45">
                  <c:v>2.5</c:v>
                </c:pt>
                <c:pt idx="46">
                  <c:v>4</c:v>
                </c:pt>
                <c:pt idx="47">
                  <c:v>1.3</c:v>
                </c:pt>
                <c:pt idx="48">
                  <c:v>3.2</c:v>
                </c:pt>
                <c:pt idx="49">
                  <c:v>22</c:v>
                </c:pt>
                <c:pt idx="5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1-4DD6-A362-415ECE48DA57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工作表1!$I$56:$I$78</c:f>
              <c:numCache>
                <c:formatCode>General</c:formatCode>
                <c:ptCount val="23"/>
                <c:pt idx="0">
                  <c:v>9.5</c:v>
                </c:pt>
                <c:pt idx="1">
                  <c:v>8.35</c:v>
                </c:pt>
                <c:pt idx="2">
                  <c:v>30.25</c:v>
                </c:pt>
                <c:pt idx="3">
                  <c:v>3.5</c:v>
                </c:pt>
                <c:pt idx="4">
                  <c:v>1.875</c:v>
                </c:pt>
                <c:pt idx="5">
                  <c:v>3.85</c:v>
                </c:pt>
                <c:pt idx="6">
                  <c:v>8.5</c:v>
                </c:pt>
                <c:pt idx="7">
                  <c:v>29.5</c:v>
                </c:pt>
                <c:pt idx="8">
                  <c:v>81.3</c:v>
                </c:pt>
                <c:pt idx="9">
                  <c:v>82.5</c:v>
                </c:pt>
                <c:pt idx="10">
                  <c:v>39</c:v>
                </c:pt>
                <c:pt idx="11">
                  <c:v>80</c:v>
                </c:pt>
                <c:pt idx="12">
                  <c:v>78.5</c:v>
                </c:pt>
                <c:pt idx="13">
                  <c:v>110</c:v>
                </c:pt>
                <c:pt idx="14">
                  <c:v>10</c:v>
                </c:pt>
                <c:pt idx="15">
                  <c:v>7.2</c:v>
                </c:pt>
                <c:pt idx="16">
                  <c:v>40</c:v>
                </c:pt>
                <c:pt idx="17">
                  <c:v>39</c:v>
                </c:pt>
                <c:pt idx="18">
                  <c:v>8</c:v>
                </c:pt>
                <c:pt idx="19">
                  <c:v>12.5</c:v>
                </c:pt>
                <c:pt idx="20">
                  <c:v>6.5</c:v>
                </c:pt>
                <c:pt idx="21">
                  <c:v>13.5</c:v>
                </c:pt>
                <c:pt idx="22">
                  <c:v>15</c:v>
                </c:pt>
              </c:numCache>
            </c:numRef>
          </c:xVal>
          <c:yVal>
            <c:numRef>
              <c:f>工作表1!$L$56:$L$78</c:f>
              <c:numCache>
                <c:formatCode>General</c:formatCode>
                <c:ptCount val="23"/>
                <c:pt idx="0">
                  <c:v>4.5</c:v>
                </c:pt>
                <c:pt idx="1">
                  <c:v>4</c:v>
                </c:pt>
                <c:pt idx="2">
                  <c:v>11.8</c:v>
                </c:pt>
                <c:pt idx="3">
                  <c:v>2</c:v>
                </c:pt>
                <c:pt idx="4">
                  <c:v>17.5</c:v>
                </c:pt>
                <c:pt idx="5">
                  <c:v>6</c:v>
                </c:pt>
                <c:pt idx="6">
                  <c:v>4</c:v>
                </c:pt>
                <c:pt idx="7">
                  <c:v>11.8</c:v>
                </c:pt>
                <c:pt idx="8">
                  <c:v>20.7</c:v>
                </c:pt>
                <c:pt idx="9">
                  <c:v>19.2</c:v>
                </c:pt>
                <c:pt idx="10">
                  <c:v>15</c:v>
                </c:pt>
                <c:pt idx="11">
                  <c:v>50</c:v>
                </c:pt>
                <c:pt idx="12">
                  <c:v>34</c:v>
                </c:pt>
                <c:pt idx="13">
                  <c:v>60</c:v>
                </c:pt>
                <c:pt idx="14">
                  <c:v>10.5</c:v>
                </c:pt>
                <c:pt idx="15">
                  <c:v>8.1</c:v>
                </c:pt>
                <c:pt idx="16">
                  <c:v>23.4</c:v>
                </c:pt>
                <c:pt idx="17">
                  <c:v>44.8</c:v>
                </c:pt>
                <c:pt idx="18">
                  <c:v>18</c:v>
                </c:pt>
                <c:pt idx="19">
                  <c:v>20</c:v>
                </c:pt>
                <c:pt idx="20">
                  <c:v>6</c:v>
                </c:pt>
                <c:pt idx="21">
                  <c:v>12</c:v>
                </c:pt>
                <c:pt idx="2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D1-4DD6-A362-415ECE48DA57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工作表1!$I$82:$I$93</c:f>
              <c:numCache>
                <c:formatCode>General</c:formatCode>
                <c:ptCount val="12"/>
                <c:pt idx="0">
                  <c:v>3</c:v>
                </c:pt>
                <c:pt idx="1">
                  <c:v>2.35</c:v>
                </c:pt>
                <c:pt idx="2">
                  <c:v>2.25</c:v>
                </c:pt>
                <c:pt idx="3">
                  <c:v>2.75</c:v>
                </c:pt>
                <c:pt idx="4">
                  <c:v>1.9750000000000001</c:v>
                </c:pt>
                <c:pt idx="5">
                  <c:v>6</c:v>
                </c:pt>
                <c:pt idx="6">
                  <c:v>10.050000000000001</c:v>
                </c:pt>
                <c:pt idx="7">
                  <c:v>3</c:v>
                </c:pt>
                <c:pt idx="8">
                  <c:v>1.1000000000000001</c:v>
                </c:pt>
                <c:pt idx="9">
                  <c:v>21.75</c:v>
                </c:pt>
                <c:pt idx="10">
                  <c:v>2.5499999999999998</c:v>
                </c:pt>
                <c:pt idx="11">
                  <c:v>58.5</c:v>
                </c:pt>
              </c:numCache>
            </c:numRef>
          </c:xVal>
          <c:yVal>
            <c:numRef>
              <c:f>工作表1!$L$82:$L$93</c:f>
              <c:numCache>
                <c:formatCode>General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3.4</c:v>
                </c:pt>
                <c:pt idx="4">
                  <c:v>2.2999999999999998</c:v>
                </c:pt>
                <c:pt idx="5">
                  <c:v>7.5</c:v>
                </c:pt>
                <c:pt idx="6">
                  <c:v>9</c:v>
                </c:pt>
                <c:pt idx="7">
                  <c:v>3.3</c:v>
                </c:pt>
                <c:pt idx="8">
                  <c:v>3.3</c:v>
                </c:pt>
                <c:pt idx="9">
                  <c:v>34</c:v>
                </c:pt>
                <c:pt idx="10">
                  <c:v>3.7</c:v>
                </c:pt>
                <c:pt idx="11">
                  <c:v>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D1-4DD6-A362-415ECE48DA57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工作表1!$I$96:$I$97</c:f>
              <c:numCache>
                <c:formatCode>General</c:formatCode>
                <c:ptCount val="2"/>
                <c:pt idx="0">
                  <c:v>0.3</c:v>
                </c:pt>
                <c:pt idx="1">
                  <c:v>91.25</c:v>
                </c:pt>
              </c:numCache>
            </c:numRef>
          </c:xVal>
          <c:yVal>
            <c:numRef>
              <c:f>工作表1!$L$96:$L$97</c:f>
              <c:numCache>
                <c:formatCode>General</c:formatCode>
                <c:ptCount val="2"/>
                <c:pt idx="0">
                  <c:v>7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D1-4DD6-A362-415ECE48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189935"/>
        <c:axId val="1020193263"/>
      </c:scatterChart>
      <c:valAx>
        <c:axId val="1020189935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Center</a:t>
                </a:r>
                <a:r>
                  <a:rPr lang="en-US" altLang="zh-TW" baseline="0"/>
                  <a:t> Freq. (GHz)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193263"/>
        <c:crossesAt val="0.1"/>
        <c:crossBetween val="midCat"/>
      </c:valAx>
      <c:valAx>
        <c:axId val="1020193263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Te(Cryo)</a:t>
                </a:r>
                <a:r>
                  <a:rPr lang="en-US" altLang="zh-TW" baseline="0"/>
                  <a:t> (K)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1.6666666666666666E-2"/>
              <c:y val="0.35334864391951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189935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46762904636926"/>
          <c:y val="0.27711650627004952"/>
          <c:w val="0.14231014873140857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 vs. BW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工作表1!$I$3:$I$53</c:f>
              <c:numCache>
                <c:formatCode>General</c:formatCode>
                <c:ptCount val="51"/>
                <c:pt idx="0">
                  <c:v>6.75</c:v>
                </c:pt>
                <c:pt idx="1">
                  <c:v>32</c:v>
                </c:pt>
                <c:pt idx="2">
                  <c:v>82.5</c:v>
                </c:pt>
                <c:pt idx="3">
                  <c:v>85</c:v>
                </c:pt>
                <c:pt idx="4">
                  <c:v>90.5</c:v>
                </c:pt>
                <c:pt idx="5">
                  <c:v>90.5</c:v>
                </c:pt>
                <c:pt idx="6">
                  <c:v>90.5</c:v>
                </c:pt>
                <c:pt idx="7">
                  <c:v>32</c:v>
                </c:pt>
                <c:pt idx="8">
                  <c:v>40</c:v>
                </c:pt>
                <c:pt idx="9">
                  <c:v>7.15</c:v>
                </c:pt>
                <c:pt idx="10">
                  <c:v>22</c:v>
                </c:pt>
                <c:pt idx="11">
                  <c:v>12.5</c:v>
                </c:pt>
                <c:pt idx="12">
                  <c:v>38</c:v>
                </c:pt>
                <c:pt idx="13">
                  <c:v>87.5</c:v>
                </c:pt>
                <c:pt idx="14">
                  <c:v>92.5</c:v>
                </c:pt>
                <c:pt idx="15">
                  <c:v>20</c:v>
                </c:pt>
                <c:pt idx="16">
                  <c:v>82</c:v>
                </c:pt>
                <c:pt idx="17">
                  <c:v>8</c:v>
                </c:pt>
                <c:pt idx="18">
                  <c:v>136</c:v>
                </c:pt>
                <c:pt idx="19">
                  <c:v>95.5</c:v>
                </c:pt>
                <c:pt idx="20">
                  <c:v>80.5</c:v>
                </c:pt>
                <c:pt idx="21">
                  <c:v>32</c:v>
                </c:pt>
                <c:pt idx="22">
                  <c:v>1.3</c:v>
                </c:pt>
                <c:pt idx="23">
                  <c:v>2.75</c:v>
                </c:pt>
                <c:pt idx="24">
                  <c:v>4.2</c:v>
                </c:pt>
                <c:pt idx="25">
                  <c:v>9.5</c:v>
                </c:pt>
                <c:pt idx="26">
                  <c:v>99</c:v>
                </c:pt>
                <c:pt idx="27">
                  <c:v>40.5</c:v>
                </c:pt>
                <c:pt idx="28">
                  <c:v>210</c:v>
                </c:pt>
                <c:pt idx="29">
                  <c:v>7.5</c:v>
                </c:pt>
                <c:pt idx="30">
                  <c:v>7.5</c:v>
                </c:pt>
                <c:pt idx="31">
                  <c:v>322.5</c:v>
                </c:pt>
                <c:pt idx="32">
                  <c:v>672.5</c:v>
                </c:pt>
                <c:pt idx="33">
                  <c:v>52.5</c:v>
                </c:pt>
                <c:pt idx="35">
                  <c:v>1.8</c:v>
                </c:pt>
                <c:pt idx="36">
                  <c:v>8.75</c:v>
                </c:pt>
                <c:pt idx="37">
                  <c:v>1.325</c:v>
                </c:pt>
                <c:pt idx="38">
                  <c:v>2.6</c:v>
                </c:pt>
                <c:pt idx="39">
                  <c:v>4.0999999999999996</c:v>
                </c:pt>
                <c:pt idx="40">
                  <c:v>19.25</c:v>
                </c:pt>
                <c:pt idx="41">
                  <c:v>1.85</c:v>
                </c:pt>
                <c:pt idx="42">
                  <c:v>4.3600000000000003</c:v>
                </c:pt>
                <c:pt idx="43">
                  <c:v>32</c:v>
                </c:pt>
                <c:pt idx="44">
                  <c:v>39</c:v>
                </c:pt>
                <c:pt idx="45">
                  <c:v>10.75</c:v>
                </c:pt>
                <c:pt idx="46">
                  <c:v>14</c:v>
                </c:pt>
                <c:pt idx="47">
                  <c:v>5.85</c:v>
                </c:pt>
                <c:pt idx="48">
                  <c:v>13.8</c:v>
                </c:pt>
                <c:pt idx="49">
                  <c:v>99.5</c:v>
                </c:pt>
                <c:pt idx="50">
                  <c:v>9.25</c:v>
                </c:pt>
              </c:numCache>
            </c:numRef>
          </c:xVal>
          <c:yVal>
            <c:numRef>
              <c:f>工作表1!$K$3:$K$53</c:f>
              <c:numCache>
                <c:formatCode>0</c:formatCode>
                <c:ptCount val="51"/>
                <c:pt idx="0">
                  <c:v>185.18518518518519</c:v>
                </c:pt>
                <c:pt idx="1">
                  <c:v>50</c:v>
                </c:pt>
                <c:pt idx="2">
                  <c:v>30.303030303030305</c:v>
                </c:pt>
                <c:pt idx="3">
                  <c:v>35.294117647058826</c:v>
                </c:pt>
                <c:pt idx="4">
                  <c:v>51.933701657458563</c:v>
                </c:pt>
                <c:pt idx="5">
                  <c:v>49.723756906077348</c:v>
                </c:pt>
                <c:pt idx="6">
                  <c:v>49.723756906077348</c:v>
                </c:pt>
                <c:pt idx="7">
                  <c:v>50</c:v>
                </c:pt>
                <c:pt idx="8">
                  <c:v>60</c:v>
                </c:pt>
                <c:pt idx="9">
                  <c:v>191.60839160839157</c:v>
                </c:pt>
                <c:pt idx="10">
                  <c:v>54.54545454545454</c:v>
                </c:pt>
                <c:pt idx="11">
                  <c:v>88</c:v>
                </c:pt>
                <c:pt idx="12">
                  <c:v>42.105263157894733</c:v>
                </c:pt>
                <c:pt idx="13">
                  <c:v>28.571428571428569</c:v>
                </c:pt>
                <c:pt idx="14">
                  <c:v>37.837837837837839</c:v>
                </c:pt>
                <c:pt idx="15">
                  <c:v>80</c:v>
                </c:pt>
                <c:pt idx="16">
                  <c:v>29.268292682926827</c:v>
                </c:pt>
                <c:pt idx="17">
                  <c:v>125</c:v>
                </c:pt>
                <c:pt idx="18">
                  <c:v>35.294117647058826</c:v>
                </c:pt>
                <c:pt idx="19">
                  <c:v>42.931937172774873</c:v>
                </c:pt>
                <c:pt idx="20">
                  <c:v>28.571428571428569</c:v>
                </c:pt>
                <c:pt idx="21">
                  <c:v>50</c:v>
                </c:pt>
                <c:pt idx="22">
                  <c:v>123.07692307692308</c:v>
                </c:pt>
                <c:pt idx="23">
                  <c:v>90.909090909090907</c:v>
                </c:pt>
                <c:pt idx="24">
                  <c:v>133.33333333333331</c:v>
                </c:pt>
                <c:pt idx="25">
                  <c:v>141.05263157894737</c:v>
                </c:pt>
                <c:pt idx="26">
                  <c:v>22.222222222222221</c:v>
                </c:pt>
                <c:pt idx="27">
                  <c:v>22.222222222222221</c:v>
                </c:pt>
                <c:pt idx="28">
                  <c:v>19.047619047619047</c:v>
                </c:pt>
                <c:pt idx="29">
                  <c:v>40</c:v>
                </c:pt>
                <c:pt idx="30">
                  <c:v>40</c:v>
                </c:pt>
                <c:pt idx="31">
                  <c:v>10.852713178294573</c:v>
                </c:pt>
                <c:pt idx="32">
                  <c:v>5.2044609665427508</c:v>
                </c:pt>
                <c:pt idx="33">
                  <c:v>47.619047619047613</c:v>
                </c:pt>
                <c:pt idx="35">
                  <c:v>133.33333333333331</c:v>
                </c:pt>
                <c:pt idx="36">
                  <c:v>154.28571428571431</c:v>
                </c:pt>
                <c:pt idx="37">
                  <c:v>139.62264150943398</c:v>
                </c:pt>
                <c:pt idx="38">
                  <c:v>115.38461538461537</c:v>
                </c:pt>
                <c:pt idx="39">
                  <c:v>131.70731707317077</c:v>
                </c:pt>
                <c:pt idx="40">
                  <c:v>59.740259740259738</c:v>
                </c:pt>
                <c:pt idx="41">
                  <c:v>48.648648648648646</c:v>
                </c:pt>
                <c:pt idx="42">
                  <c:v>121.55963302752293</c:v>
                </c:pt>
                <c:pt idx="43">
                  <c:v>50</c:v>
                </c:pt>
                <c:pt idx="44">
                  <c:v>56.410256410256409</c:v>
                </c:pt>
                <c:pt idx="45">
                  <c:v>88.372093023255815</c:v>
                </c:pt>
                <c:pt idx="46">
                  <c:v>150</c:v>
                </c:pt>
                <c:pt idx="47">
                  <c:v>107.69230769230769</c:v>
                </c:pt>
                <c:pt idx="48">
                  <c:v>98.550724637681157</c:v>
                </c:pt>
                <c:pt idx="49">
                  <c:v>21.105527638190953</c:v>
                </c:pt>
                <c:pt idx="50">
                  <c:v>59.45945945945946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9-4519-B9AA-0381B9FEF3ED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工作表1!$I$56:$I$78</c:f>
              <c:numCache>
                <c:formatCode>General</c:formatCode>
                <c:ptCount val="23"/>
                <c:pt idx="0">
                  <c:v>9.5</c:v>
                </c:pt>
                <c:pt idx="1">
                  <c:v>8.35</c:v>
                </c:pt>
                <c:pt idx="2">
                  <c:v>30.25</c:v>
                </c:pt>
                <c:pt idx="3">
                  <c:v>3.5</c:v>
                </c:pt>
                <c:pt idx="4">
                  <c:v>1.875</c:v>
                </c:pt>
                <c:pt idx="5">
                  <c:v>3.85</c:v>
                </c:pt>
                <c:pt idx="6">
                  <c:v>8.5</c:v>
                </c:pt>
                <c:pt idx="7">
                  <c:v>29.5</c:v>
                </c:pt>
                <c:pt idx="8">
                  <c:v>81.3</c:v>
                </c:pt>
                <c:pt idx="9">
                  <c:v>82.5</c:v>
                </c:pt>
                <c:pt idx="10">
                  <c:v>39</c:v>
                </c:pt>
                <c:pt idx="11">
                  <c:v>80</c:v>
                </c:pt>
                <c:pt idx="12">
                  <c:v>78.5</c:v>
                </c:pt>
                <c:pt idx="13">
                  <c:v>110</c:v>
                </c:pt>
                <c:pt idx="14">
                  <c:v>10</c:v>
                </c:pt>
                <c:pt idx="15">
                  <c:v>7.2</c:v>
                </c:pt>
                <c:pt idx="16">
                  <c:v>40</c:v>
                </c:pt>
                <c:pt idx="17">
                  <c:v>39</c:v>
                </c:pt>
                <c:pt idx="18">
                  <c:v>8</c:v>
                </c:pt>
                <c:pt idx="19">
                  <c:v>12.5</c:v>
                </c:pt>
                <c:pt idx="20">
                  <c:v>6.5</c:v>
                </c:pt>
                <c:pt idx="21">
                  <c:v>13.5</c:v>
                </c:pt>
                <c:pt idx="22">
                  <c:v>15</c:v>
                </c:pt>
              </c:numCache>
            </c:numRef>
          </c:xVal>
          <c:yVal>
            <c:numRef>
              <c:f>工作表1!$K$56:$K$78</c:f>
              <c:numCache>
                <c:formatCode>0</c:formatCode>
                <c:ptCount val="23"/>
                <c:pt idx="0">
                  <c:v>178.94736842105263</c:v>
                </c:pt>
                <c:pt idx="1">
                  <c:v>82.634730538922156</c:v>
                </c:pt>
                <c:pt idx="2">
                  <c:v>41.32231404958678</c:v>
                </c:pt>
                <c:pt idx="3">
                  <c:v>102.85714285714288</c:v>
                </c:pt>
                <c:pt idx="4">
                  <c:v>40</c:v>
                </c:pt>
                <c:pt idx="5">
                  <c:v>44.155844155844157</c:v>
                </c:pt>
                <c:pt idx="6">
                  <c:v>94.117647058823522</c:v>
                </c:pt>
                <c:pt idx="7">
                  <c:v>30.508474576271187</c:v>
                </c:pt>
                <c:pt idx="8">
                  <c:v>9.3480934809348089</c:v>
                </c:pt>
                <c:pt idx="9">
                  <c:v>30.303030303030305</c:v>
                </c:pt>
                <c:pt idx="10">
                  <c:v>56.410256410256409</c:v>
                </c:pt>
                <c:pt idx="11">
                  <c:v>50</c:v>
                </c:pt>
                <c:pt idx="12">
                  <c:v>29.29936305732484</c:v>
                </c:pt>
                <c:pt idx="13">
                  <c:v>54.54545454545454</c:v>
                </c:pt>
                <c:pt idx="14">
                  <c:v>50</c:v>
                </c:pt>
                <c:pt idx="15">
                  <c:v>66.666666666666657</c:v>
                </c:pt>
                <c:pt idx="16">
                  <c:v>50</c:v>
                </c:pt>
                <c:pt idx="17">
                  <c:v>60.000000000000007</c:v>
                </c:pt>
                <c:pt idx="18">
                  <c:v>100</c:v>
                </c:pt>
                <c:pt idx="19">
                  <c:v>88</c:v>
                </c:pt>
                <c:pt idx="20">
                  <c:v>46.153846153846153</c:v>
                </c:pt>
                <c:pt idx="21">
                  <c:v>66.666666666666657</c:v>
                </c:pt>
                <c:pt idx="22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9-4519-B9AA-0381B9FEF3ED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工作表1!$I$82:$I$93</c:f>
              <c:numCache>
                <c:formatCode>General</c:formatCode>
                <c:ptCount val="12"/>
                <c:pt idx="0">
                  <c:v>3</c:v>
                </c:pt>
                <c:pt idx="1">
                  <c:v>2.35</c:v>
                </c:pt>
                <c:pt idx="2">
                  <c:v>2.25</c:v>
                </c:pt>
                <c:pt idx="3">
                  <c:v>2.75</c:v>
                </c:pt>
                <c:pt idx="4">
                  <c:v>1.9750000000000001</c:v>
                </c:pt>
                <c:pt idx="5">
                  <c:v>6</c:v>
                </c:pt>
                <c:pt idx="6">
                  <c:v>10.050000000000001</c:v>
                </c:pt>
                <c:pt idx="7">
                  <c:v>3</c:v>
                </c:pt>
                <c:pt idx="8">
                  <c:v>1.1000000000000001</c:v>
                </c:pt>
                <c:pt idx="9">
                  <c:v>21.75</c:v>
                </c:pt>
                <c:pt idx="10">
                  <c:v>2.5499999999999998</c:v>
                </c:pt>
                <c:pt idx="11">
                  <c:v>58.5</c:v>
                </c:pt>
              </c:numCache>
            </c:numRef>
          </c:xVal>
          <c:yVal>
            <c:numRef>
              <c:f>工作表1!$K$82:$K$93</c:f>
              <c:numCache>
                <c:formatCode>0</c:formatCode>
                <c:ptCount val="12"/>
                <c:pt idx="0">
                  <c:v>66.666666666666657</c:v>
                </c:pt>
                <c:pt idx="1">
                  <c:v>140.42553191489361</c:v>
                </c:pt>
                <c:pt idx="2">
                  <c:v>155.55555555555557</c:v>
                </c:pt>
                <c:pt idx="3">
                  <c:v>90.909090909090907</c:v>
                </c:pt>
                <c:pt idx="4">
                  <c:v>136.70886075949366</c:v>
                </c:pt>
                <c:pt idx="5">
                  <c:v>66.666666666666657</c:v>
                </c:pt>
                <c:pt idx="6">
                  <c:v>198.00995024875618</c:v>
                </c:pt>
                <c:pt idx="7">
                  <c:v>120</c:v>
                </c:pt>
                <c:pt idx="8">
                  <c:v>90.909090909090907</c:v>
                </c:pt>
                <c:pt idx="9">
                  <c:v>16.091954022988507</c:v>
                </c:pt>
                <c:pt idx="10">
                  <c:v>192.15686274509807</c:v>
                </c:pt>
                <c:pt idx="11">
                  <c:v>22.222222222222221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9-4519-B9AA-0381B9FEF3ED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工作表1!$I$96:$I$97</c:f>
              <c:numCache>
                <c:formatCode>General</c:formatCode>
                <c:ptCount val="2"/>
                <c:pt idx="0">
                  <c:v>0.3</c:v>
                </c:pt>
                <c:pt idx="1">
                  <c:v>91.25</c:v>
                </c:pt>
              </c:numCache>
            </c:numRef>
          </c:xVal>
          <c:yVal>
            <c:numRef>
              <c:f>工作表1!$K$96:$K$97</c:f>
              <c:numCache>
                <c:formatCode>0</c:formatCode>
                <c:ptCount val="2"/>
                <c:pt idx="0">
                  <c:v>133.33333333333334</c:v>
                </c:pt>
                <c:pt idx="1">
                  <c:v>35.61643835616438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29-4519-B9AA-0381B9FEF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201999"/>
        <c:axId val="1020210735"/>
      </c:scatterChart>
      <c:valAx>
        <c:axId val="1020201999"/>
        <c:scaling>
          <c:logBase val="10"/>
          <c:orientation val="minMax"/>
          <c:max val="1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Freq. (GHz)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10735"/>
        <c:crosses val="autoZero"/>
        <c:crossBetween val="midCat"/>
      </c:valAx>
      <c:valAx>
        <c:axId val="1020210735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Frac. BW (%)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6666666666666666E-2"/>
              <c:y val="0.3495293817439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01999"/>
        <c:crossesAt val="0.1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91207349081364"/>
          <c:y val="0.27248687664041993"/>
          <c:w val="0.14231014873140857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Pdc(Cryo) vs. Te(Cryo)/fc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工作表1!$U$3:$U$53</c:f>
              <c:numCache>
                <c:formatCode>General</c:formatCode>
                <c:ptCount val="51"/>
                <c:pt idx="0">
                  <c:v>15</c:v>
                </c:pt>
                <c:pt idx="1">
                  <c:v>10.8</c:v>
                </c:pt>
                <c:pt idx="2">
                  <c:v>9.8000000000000007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  <c:pt idx="9">
                  <c:v>12</c:v>
                </c:pt>
                <c:pt idx="10">
                  <c:v>3.5</c:v>
                </c:pt>
                <c:pt idx="11">
                  <c:v>15</c:v>
                </c:pt>
                <c:pt idx="12">
                  <c:v>30.7</c:v>
                </c:pt>
                <c:pt idx="13">
                  <c:v>4.5</c:v>
                </c:pt>
                <c:pt idx="14">
                  <c:v>6.75</c:v>
                </c:pt>
                <c:pt idx="15">
                  <c:v>109.7</c:v>
                </c:pt>
                <c:pt idx="16">
                  <c:v>2.1</c:v>
                </c:pt>
                <c:pt idx="17">
                  <c:v>16.5</c:v>
                </c:pt>
                <c:pt idx="18">
                  <c:v>6</c:v>
                </c:pt>
                <c:pt idx="19">
                  <c:v>8.8000000000000007</c:v>
                </c:pt>
                <c:pt idx="20">
                  <c:v>8.6999999999999993</c:v>
                </c:pt>
                <c:pt idx="21">
                  <c:v>2.5</c:v>
                </c:pt>
                <c:pt idx="22">
                  <c:v>13.8</c:v>
                </c:pt>
                <c:pt idx="23">
                  <c:v>9.6</c:v>
                </c:pt>
                <c:pt idx="24">
                  <c:v>12</c:v>
                </c:pt>
                <c:pt idx="25">
                  <c:v>8.4</c:v>
                </c:pt>
                <c:pt idx="26">
                  <c:v>7</c:v>
                </c:pt>
                <c:pt idx="27">
                  <c:v>4.7</c:v>
                </c:pt>
                <c:pt idx="28">
                  <c:v>6.3</c:v>
                </c:pt>
                <c:pt idx="29">
                  <c:v>0.3</c:v>
                </c:pt>
                <c:pt idx="30">
                  <c:v>0.11</c:v>
                </c:pt>
                <c:pt idx="31">
                  <c:v>8.2650000000000006</c:v>
                </c:pt>
                <c:pt idx="32">
                  <c:v>11.616</c:v>
                </c:pt>
                <c:pt idx="35">
                  <c:v>22</c:v>
                </c:pt>
                <c:pt idx="36">
                  <c:v>22</c:v>
                </c:pt>
                <c:pt idx="37">
                  <c:v>12</c:v>
                </c:pt>
                <c:pt idx="38">
                  <c:v>20</c:v>
                </c:pt>
                <c:pt idx="39">
                  <c:v>20</c:v>
                </c:pt>
                <c:pt idx="40">
                  <c:v>4</c:v>
                </c:pt>
                <c:pt idx="41">
                  <c:v>18</c:v>
                </c:pt>
                <c:pt idx="42">
                  <c:v>5.5</c:v>
                </c:pt>
                <c:pt idx="43">
                  <c:v>9</c:v>
                </c:pt>
                <c:pt idx="44">
                  <c:v>10</c:v>
                </c:pt>
                <c:pt idx="45">
                  <c:v>18</c:v>
                </c:pt>
                <c:pt idx="46">
                  <c:v>17</c:v>
                </c:pt>
                <c:pt idx="47">
                  <c:v>10.5</c:v>
                </c:pt>
                <c:pt idx="48">
                  <c:v>22</c:v>
                </c:pt>
                <c:pt idx="49">
                  <c:v>7</c:v>
                </c:pt>
                <c:pt idx="50">
                  <c:v>18</c:v>
                </c:pt>
              </c:numCache>
            </c:numRef>
          </c:xVal>
          <c:yVal>
            <c:numRef>
              <c:f>工作表1!$N$3:$N$53</c:f>
              <c:numCache>
                <c:formatCode>0.000</c:formatCode>
                <c:ptCount val="51"/>
                <c:pt idx="0">
                  <c:v>0.44444444444444442</c:v>
                </c:pt>
                <c:pt idx="1">
                  <c:v>0.3125</c:v>
                </c:pt>
                <c:pt idx="2">
                  <c:v>0.31515151515151513</c:v>
                </c:pt>
                <c:pt idx="3">
                  <c:v>0.27058823529411763</c:v>
                </c:pt>
                <c:pt idx="4">
                  <c:v>0.24309392265193369</c:v>
                </c:pt>
                <c:pt idx="5">
                  <c:v>0.27624309392265195</c:v>
                </c:pt>
                <c:pt idx="6">
                  <c:v>0.24309392265193369</c:v>
                </c:pt>
                <c:pt idx="7">
                  <c:v>0.21875</c:v>
                </c:pt>
                <c:pt idx="8">
                  <c:v>0.16750000000000001</c:v>
                </c:pt>
                <c:pt idx="9">
                  <c:v>0.30769230769230771</c:v>
                </c:pt>
                <c:pt idx="10">
                  <c:v>0.21818181818181817</c:v>
                </c:pt>
                <c:pt idx="11">
                  <c:v>0.64</c:v>
                </c:pt>
                <c:pt idx="12">
                  <c:v>0.39473684210526316</c:v>
                </c:pt>
                <c:pt idx="13">
                  <c:v>0.2857142857142857</c:v>
                </c:pt>
                <c:pt idx="14">
                  <c:v>0.27027027027027029</c:v>
                </c:pt>
                <c:pt idx="15">
                  <c:v>0.5</c:v>
                </c:pt>
                <c:pt idx="16">
                  <c:v>0.26829268292682928</c:v>
                </c:pt>
                <c:pt idx="17">
                  <c:v>0.375</c:v>
                </c:pt>
                <c:pt idx="18">
                  <c:v>0.33823529411764708</c:v>
                </c:pt>
                <c:pt idx="19">
                  <c:v>0.24083769633507854</c:v>
                </c:pt>
                <c:pt idx="20">
                  <c:v>0.33043478260869569</c:v>
                </c:pt>
                <c:pt idx="21">
                  <c:v>0.21875</c:v>
                </c:pt>
                <c:pt idx="22">
                  <c:v>0.76923076923076916</c:v>
                </c:pt>
                <c:pt idx="23">
                  <c:v>0.43636363636363634</c:v>
                </c:pt>
                <c:pt idx="24">
                  <c:v>0.38095238095238093</c:v>
                </c:pt>
                <c:pt idx="25">
                  <c:v>0.27368421052631581</c:v>
                </c:pt>
                <c:pt idx="26">
                  <c:v>0.1878787878787879</c:v>
                </c:pt>
                <c:pt idx="27">
                  <c:v>0.54320987654320985</c:v>
                </c:pt>
                <c:pt idx="28">
                  <c:v>0.40476190476190477</c:v>
                </c:pt>
                <c:pt idx="29">
                  <c:v>0.4</c:v>
                </c:pt>
                <c:pt idx="30">
                  <c:v>0.53333333333333333</c:v>
                </c:pt>
                <c:pt idx="31">
                  <c:v>0.86821705426356588</c:v>
                </c:pt>
                <c:pt idx="32">
                  <c:v>0.83866171003717471</c:v>
                </c:pt>
                <c:pt idx="33">
                  <c:v>0.53333333333333333</c:v>
                </c:pt>
                <c:pt idx="35">
                  <c:v>0.83333333333333326</c:v>
                </c:pt>
                <c:pt idx="36">
                  <c:v>0.35428571428571431</c:v>
                </c:pt>
                <c:pt idx="37">
                  <c:v>0.64150943396226412</c:v>
                </c:pt>
                <c:pt idx="38">
                  <c:v>0.38461538461538458</c:v>
                </c:pt>
                <c:pt idx="39">
                  <c:v>0.39024390243902446</c:v>
                </c:pt>
                <c:pt idx="40">
                  <c:v>0.31168831168831168</c:v>
                </c:pt>
                <c:pt idx="41">
                  <c:v>0.70270270270270274</c:v>
                </c:pt>
                <c:pt idx="42">
                  <c:v>0.38990825688073388</c:v>
                </c:pt>
                <c:pt idx="43">
                  <c:v>0.1875</c:v>
                </c:pt>
                <c:pt idx="44">
                  <c:v>0.19230769230769232</c:v>
                </c:pt>
                <c:pt idx="45">
                  <c:v>0.23255813953488372</c:v>
                </c:pt>
                <c:pt idx="46">
                  <c:v>0.2857142857142857</c:v>
                </c:pt>
                <c:pt idx="47">
                  <c:v>0.22222222222222224</c:v>
                </c:pt>
                <c:pt idx="48">
                  <c:v>0.2318840579710145</c:v>
                </c:pt>
                <c:pt idx="49">
                  <c:v>0.22110552763819097</c:v>
                </c:pt>
                <c:pt idx="50">
                  <c:v>0.48648648648648651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7-4CC8-AE6D-84139B3599A8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工作表1!$U$56:$U$78</c:f>
              <c:numCache>
                <c:formatCode>General</c:formatCode>
                <c:ptCount val="23"/>
                <c:pt idx="0">
                  <c:v>16</c:v>
                </c:pt>
                <c:pt idx="1">
                  <c:v>8</c:v>
                </c:pt>
                <c:pt idx="2">
                  <c:v>2.8</c:v>
                </c:pt>
                <c:pt idx="5">
                  <c:v>1.25</c:v>
                </c:pt>
                <c:pt idx="6">
                  <c:v>16.5</c:v>
                </c:pt>
                <c:pt idx="7">
                  <c:v>8</c:v>
                </c:pt>
                <c:pt idx="8">
                  <c:v>17</c:v>
                </c:pt>
                <c:pt idx="9">
                  <c:v>28.8</c:v>
                </c:pt>
                <c:pt idx="10">
                  <c:v>4.0999999999999996</c:v>
                </c:pt>
                <c:pt idx="11">
                  <c:v>85</c:v>
                </c:pt>
                <c:pt idx="12">
                  <c:v>52</c:v>
                </c:pt>
                <c:pt idx="13">
                  <c:v>25.2</c:v>
                </c:pt>
                <c:pt idx="14">
                  <c:v>41</c:v>
                </c:pt>
                <c:pt idx="15">
                  <c:v>12</c:v>
                </c:pt>
                <c:pt idx="16">
                  <c:v>10</c:v>
                </c:pt>
                <c:pt idx="17">
                  <c:v>21.4</c:v>
                </c:pt>
                <c:pt idx="18">
                  <c:v>20.9</c:v>
                </c:pt>
                <c:pt idx="19">
                  <c:v>11</c:v>
                </c:pt>
              </c:numCache>
            </c:numRef>
          </c:xVal>
          <c:yVal>
            <c:numRef>
              <c:f>工作表1!$N$56:$N$78</c:f>
              <c:numCache>
                <c:formatCode>0.000</c:formatCode>
                <c:ptCount val="23"/>
                <c:pt idx="0">
                  <c:v>0.47368421052631576</c:v>
                </c:pt>
                <c:pt idx="1">
                  <c:v>0.47904191616766467</c:v>
                </c:pt>
                <c:pt idx="2">
                  <c:v>0.39008264462809922</c:v>
                </c:pt>
                <c:pt idx="3">
                  <c:v>0.5714285714285714</c:v>
                </c:pt>
                <c:pt idx="4">
                  <c:v>9.3333333333333339</c:v>
                </c:pt>
                <c:pt idx="5">
                  <c:v>1.5584415584415585</c:v>
                </c:pt>
                <c:pt idx="6">
                  <c:v>0.47058823529411764</c:v>
                </c:pt>
                <c:pt idx="7">
                  <c:v>0.4</c:v>
                </c:pt>
                <c:pt idx="8">
                  <c:v>0.25461254612546125</c:v>
                </c:pt>
                <c:pt idx="9">
                  <c:v>0.23272727272727273</c:v>
                </c:pt>
                <c:pt idx="10">
                  <c:v>0.38461538461538464</c:v>
                </c:pt>
                <c:pt idx="11">
                  <c:v>0.625</c:v>
                </c:pt>
                <c:pt idx="12">
                  <c:v>0.43312101910828027</c:v>
                </c:pt>
                <c:pt idx="13">
                  <c:v>0.54545454545454541</c:v>
                </c:pt>
                <c:pt idx="14">
                  <c:v>1.05</c:v>
                </c:pt>
                <c:pt idx="15">
                  <c:v>1.125</c:v>
                </c:pt>
                <c:pt idx="16">
                  <c:v>0.58499999999999996</c:v>
                </c:pt>
                <c:pt idx="17">
                  <c:v>1.1487179487179486</c:v>
                </c:pt>
                <c:pt idx="18">
                  <c:v>2.25</c:v>
                </c:pt>
                <c:pt idx="19">
                  <c:v>1.6</c:v>
                </c:pt>
                <c:pt idx="20">
                  <c:v>0.92307692307692313</c:v>
                </c:pt>
                <c:pt idx="21">
                  <c:v>0.88888888888888884</c:v>
                </c:pt>
                <c:pt idx="22">
                  <c:v>1.3333333333333333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C7-4CC8-AE6D-84139B3599A8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工作表1!$U$82:$U$93</c:f>
              <c:numCache>
                <c:formatCode>General</c:formatCode>
                <c:ptCount val="12"/>
                <c:pt idx="0">
                  <c:v>2</c:v>
                </c:pt>
                <c:pt idx="1">
                  <c:v>8.3000000000000007</c:v>
                </c:pt>
                <c:pt idx="2">
                  <c:v>25.2</c:v>
                </c:pt>
                <c:pt idx="3">
                  <c:v>0.28999999999999998</c:v>
                </c:pt>
                <c:pt idx="4">
                  <c:v>32</c:v>
                </c:pt>
                <c:pt idx="5">
                  <c:v>0.76</c:v>
                </c:pt>
                <c:pt idx="6">
                  <c:v>60</c:v>
                </c:pt>
                <c:pt idx="7">
                  <c:v>3</c:v>
                </c:pt>
                <c:pt idx="8">
                  <c:v>6.6</c:v>
                </c:pt>
                <c:pt idx="9">
                  <c:v>0.9</c:v>
                </c:pt>
                <c:pt idx="10">
                  <c:v>20</c:v>
                </c:pt>
                <c:pt idx="11">
                  <c:v>6.3</c:v>
                </c:pt>
              </c:numCache>
            </c:numRef>
          </c:xVal>
          <c:yVal>
            <c:numRef>
              <c:f>工作表1!$N$82:$N$93</c:f>
              <c:numCache>
                <c:formatCode>0.000</c:formatCode>
                <c:ptCount val="12"/>
                <c:pt idx="0">
                  <c:v>4.333333333333333</c:v>
                </c:pt>
                <c:pt idx="1">
                  <c:v>0.85106382978723405</c:v>
                </c:pt>
                <c:pt idx="2">
                  <c:v>3.5555555555555554</c:v>
                </c:pt>
                <c:pt idx="3">
                  <c:v>1.2363636363636363</c:v>
                </c:pt>
                <c:pt idx="4">
                  <c:v>1.1645569620253162</c:v>
                </c:pt>
                <c:pt idx="5">
                  <c:v>1.25</c:v>
                </c:pt>
                <c:pt idx="6">
                  <c:v>0.89552238805970141</c:v>
                </c:pt>
                <c:pt idx="7">
                  <c:v>1.0999999999999999</c:v>
                </c:pt>
                <c:pt idx="8">
                  <c:v>2.9999999999999996</c:v>
                </c:pt>
                <c:pt idx="9">
                  <c:v>1.5632183908045978</c:v>
                </c:pt>
                <c:pt idx="10">
                  <c:v>1.4509803921568629</c:v>
                </c:pt>
                <c:pt idx="11">
                  <c:v>3.2649572649572649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C7-4CC8-AE6D-84139B3599A8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工作表1!$U$96:$U$97</c:f>
              <c:numCache>
                <c:formatCode>General</c:formatCode>
                <c:ptCount val="2"/>
                <c:pt idx="0">
                  <c:v>54.9</c:v>
                </c:pt>
                <c:pt idx="1">
                  <c:v>22</c:v>
                </c:pt>
              </c:numCache>
            </c:numRef>
          </c:xVal>
          <c:yVal>
            <c:numRef>
              <c:f>工作表1!$N$96:$N$97</c:f>
              <c:numCache>
                <c:formatCode>0.000</c:formatCode>
                <c:ptCount val="2"/>
                <c:pt idx="0">
                  <c:v>23.333333333333336</c:v>
                </c:pt>
                <c:pt idx="1">
                  <c:v>1.1835616438356165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C7-4CC8-AE6D-84139B359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12287"/>
        <c:axId val="1385529759"/>
      </c:scatterChart>
      <c:valAx>
        <c:axId val="1385512287"/>
        <c:scaling>
          <c:logBase val="10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Pdc(Cryo) (mW)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529759"/>
        <c:crossesAt val="0.1"/>
        <c:crossBetween val="midCat"/>
      </c:valAx>
      <c:valAx>
        <c:axId val="1385529759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Te(Cryo)/fc (K/GHz)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3888888888888888E-2"/>
              <c:y val="0.28045530766987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512287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02318460192491"/>
          <c:y val="0.30489428404782731"/>
          <c:w val="0.14231014873140857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BW</a:t>
            </a:r>
            <a:r>
              <a:rPr lang="en-US" altLang="zh-TW" baseline="0"/>
              <a:t> vs. Te(Cryo)/fu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工作表1!$K$3:$K$53</c:f>
              <c:numCache>
                <c:formatCode>0</c:formatCode>
                <c:ptCount val="51"/>
                <c:pt idx="0">
                  <c:v>185.18518518518519</c:v>
                </c:pt>
                <c:pt idx="1">
                  <c:v>50</c:v>
                </c:pt>
                <c:pt idx="2">
                  <c:v>30.303030303030305</c:v>
                </c:pt>
                <c:pt idx="3">
                  <c:v>35.294117647058826</c:v>
                </c:pt>
                <c:pt idx="4">
                  <c:v>51.933701657458563</c:v>
                </c:pt>
                <c:pt idx="5">
                  <c:v>49.723756906077348</c:v>
                </c:pt>
                <c:pt idx="6">
                  <c:v>49.723756906077348</c:v>
                </c:pt>
                <c:pt idx="7">
                  <c:v>50</c:v>
                </c:pt>
                <c:pt idx="8">
                  <c:v>60</c:v>
                </c:pt>
                <c:pt idx="9">
                  <c:v>191.60839160839157</c:v>
                </c:pt>
                <c:pt idx="10">
                  <c:v>54.54545454545454</c:v>
                </c:pt>
                <c:pt idx="11">
                  <c:v>88</c:v>
                </c:pt>
                <c:pt idx="12">
                  <c:v>42.105263157894733</c:v>
                </c:pt>
                <c:pt idx="13">
                  <c:v>28.571428571428569</c:v>
                </c:pt>
                <c:pt idx="14">
                  <c:v>37.837837837837839</c:v>
                </c:pt>
                <c:pt idx="15">
                  <c:v>80</c:v>
                </c:pt>
                <c:pt idx="16">
                  <c:v>29.268292682926827</c:v>
                </c:pt>
                <c:pt idx="17">
                  <c:v>125</c:v>
                </c:pt>
                <c:pt idx="18">
                  <c:v>35.294117647058826</c:v>
                </c:pt>
                <c:pt idx="19">
                  <c:v>42.931937172774873</c:v>
                </c:pt>
                <c:pt idx="20">
                  <c:v>28.571428571428569</c:v>
                </c:pt>
                <c:pt idx="21">
                  <c:v>50</c:v>
                </c:pt>
                <c:pt idx="22">
                  <c:v>123.07692307692308</c:v>
                </c:pt>
                <c:pt idx="23">
                  <c:v>90.909090909090907</c:v>
                </c:pt>
                <c:pt idx="24">
                  <c:v>133.33333333333331</c:v>
                </c:pt>
                <c:pt idx="25">
                  <c:v>141.05263157894737</c:v>
                </c:pt>
                <c:pt idx="26">
                  <c:v>22.222222222222221</c:v>
                </c:pt>
                <c:pt idx="27">
                  <c:v>22.222222222222221</c:v>
                </c:pt>
                <c:pt idx="28">
                  <c:v>19.047619047619047</c:v>
                </c:pt>
                <c:pt idx="29">
                  <c:v>40</c:v>
                </c:pt>
                <c:pt idx="30">
                  <c:v>40</c:v>
                </c:pt>
                <c:pt idx="31">
                  <c:v>10.852713178294573</c:v>
                </c:pt>
                <c:pt idx="32">
                  <c:v>5.2044609665427508</c:v>
                </c:pt>
                <c:pt idx="33">
                  <c:v>47.619047619047613</c:v>
                </c:pt>
                <c:pt idx="35">
                  <c:v>133.33333333333331</c:v>
                </c:pt>
                <c:pt idx="36">
                  <c:v>154.28571428571431</c:v>
                </c:pt>
                <c:pt idx="37">
                  <c:v>139.62264150943398</c:v>
                </c:pt>
                <c:pt idx="38">
                  <c:v>115.38461538461537</c:v>
                </c:pt>
                <c:pt idx="39">
                  <c:v>131.70731707317077</c:v>
                </c:pt>
                <c:pt idx="40">
                  <c:v>59.740259740259738</c:v>
                </c:pt>
                <c:pt idx="41">
                  <c:v>48.648648648648646</c:v>
                </c:pt>
                <c:pt idx="42">
                  <c:v>121.55963302752293</c:v>
                </c:pt>
                <c:pt idx="43">
                  <c:v>50</c:v>
                </c:pt>
                <c:pt idx="44">
                  <c:v>56.410256410256409</c:v>
                </c:pt>
                <c:pt idx="45">
                  <c:v>88.372093023255815</c:v>
                </c:pt>
                <c:pt idx="46">
                  <c:v>150</c:v>
                </c:pt>
                <c:pt idx="47">
                  <c:v>107.69230769230769</c:v>
                </c:pt>
                <c:pt idx="48">
                  <c:v>98.550724637681157</c:v>
                </c:pt>
                <c:pt idx="49">
                  <c:v>21.105527638190953</c:v>
                </c:pt>
                <c:pt idx="50">
                  <c:v>59.45945945945946</c:v>
                </c:pt>
              </c:numCache>
            </c:numRef>
          </c:xVal>
          <c:yVal>
            <c:numRef>
              <c:f>工作表1!$O$3:$O$53</c:f>
              <c:numCache>
                <c:formatCode>0.000</c:formatCode>
                <c:ptCount val="51"/>
                <c:pt idx="0">
                  <c:v>0.23076923076923078</c:v>
                </c:pt>
                <c:pt idx="1">
                  <c:v>0.25</c:v>
                </c:pt>
                <c:pt idx="2">
                  <c:v>0.27368421052631581</c:v>
                </c:pt>
                <c:pt idx="3">
                  <c:v>0.23</c:v>
                </c:pt>
                <c:pt idx="4">
                  <c:v>0.19298245614035087</c:v>
                </c:pt>
                <c:pt idx="5">
                  <c:v>0.22123893805309736</c:v>
                </c:pt>
                <c:pt idx="6">
                  <c:v>0.19469026548672566</c:v>
                </c:pt>
                <c:pt idx="7">
                  <c:v>0.17499999999999999</c:v>
                </c:pt>
                <c:pt idx="8">
                  <c:v>0.12884615384615386</c:v>
                </c:pt>
                <c:pt idx="9">
                  <c:v>0.15714285714285717</c:v>
                </c:pt>
                <c:pt idx="10">
                  <c:v>0.17142857142857143</c:v>
                </c:pt>
                <c:pt idx="11">
                  <c:v>0.44444444444444442</c:v>
                </c:pt>
                <c:pt idx="12">
                  <c:v>0.32608695652173914</c:v>
                </c:pt>
                <c:pt idx="13">
                  <c:v>0.25</c:v>
                </c:pt>
                <c:pt idx="14">
                  <c:v>0.22727272727272727</c:v>
                </c:pt>
                <c:pt idx="15">
                  <c:v>0.35714285714285715</c:v>
                </c:pt>
                <c:pt idx="16">
                  <c:v>0.23404255319148937</c:v>
                </c:pt>
                <c:pt idx="17">
                  <c:v>0.23076923076923078</c:v>
                </c:pt>
                <c:pt idx="18">
                  <c:v>0.28749999999999998</c:v>
                </c:pt>
                <c:pt idx="19">
                  <c:v>0.19827586206896552</c:v>
                </c:pt>
                <c:pt idx="20">
                  <c:v>0.28913043478260869</c:v>
                </c:pt>
                <c:pt idx="21">
                  <c:v>0.17499999999999999</c:v>
                </c:pt>
                <c:pt idx="22">
                  <c:v>0.47619047619047616</c:v>
                </c:pt>
                <c:pt idx="23">
                  <c:v>0.3</c:v>
                </c:pt>
                <c:pt idx="24">
                  <c:v>0.22857142857142859</c:v>
                </c:pt>
                <c:pt idx="25">
                  <c:v>0.16049382716049385</c:v>
                </c:pt>
                <c:pt idx="26">
                  <c:v>0.1690909090909091</c:v>
                </c:pt>
                <c:pt idx="27">
                  <c:v>0.48888888888888887</c:v>
                </c:pt>
                <c:pt idx="28">
                  <c:v>0.36956521739130432</c:v>
                </c:pt>
                <c:pt idx="29">
                  <c:v>0.33333333333333331</c:v>
                </c:pt>
                <c:pt idx="30">
                  <c:v>0.44444444444444442</c:v>
                </c:pt>
                <c:pt idx="31">
                  <c:v>0.82352941176470584</c:v>
                </c:pt>
                <c:pt idx="32">
                  <c:v>0.81739130434782614</c:v>
                </c:pt>
                <c:pt idx="33">
                  <c:v>0.43076923076923079</c:v>
                </c:pt>
                <c:pt idx="35">
                  <c:v>0.5</c:v>
                </c:pt>
                <c:pt idx="36">
                  <c:v>0.2</c:v>
                </c:pt>
                <c:pt idx="37">
                  <c:v>0.37777777777777777</c:v>
                </c:pt>
                <c:pt idx="38">
                  <c:v>0.24390243902439027</c:v>
                </c:pt>
                <c:pt idx="39">
                  <c:v>0.23529411764705885</c:v>
                </c:pt>
                <c:pt idx="40">
                  <c:v>0.24</c:v>
                </c:pt>
                <c:pt idx="41">
                  <c:v>0.56521739130434789</c:v>
                </c:pt>
                <c:pt idx="42">
                  <c:v>0.24285714285714285</c:v>
                </c:pt>
                <c:pt idx="43">
                  <c:v>0.15</c:v>
                </c:pt>
                <c:pt idx="44">
                  <c:v>0.15</c:v>
                </c:pt>
                <c:pt idx="45">
                  <c:v>0.16129032258064516</c:v>
                </c:pt>
                <c:pt idx="46">
                  <c:v>0.16326530612244897</c:v>
                </c:pt>
                <c:pt idx="47">
                  <c:v>0.14444444444444446</c:v>
                </c:pt>
                <c:pt idx="48">
                  <c:v>0.1553398058252427</c:v>
                </c:pt>
                <c:pt idx="49">
                  <c:v>0.2</c:v>
                </c:pt>
                <c:pt idx="50">
                  <c:v>0.375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F-4D18-9FF2-AD14EED6E3E9}"/>
            </c:ext>
          </c:extLst>
        </c:ser>
        <c:ser>
          <c:idx val="1"/>
          <c:order val="1"/>
          <c:tx>
            <c:v>GaAs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工作表1!$K$56:$K$78</c:f>
              <c:numCache>
                <c:formatCode>0</c:formatCode>
                <c:ptCount val="23"/>
                <c:pt idx="0">
                  <c:v>178.94736842105263</c:v>
                </c:pt>
                <c:pt idx="1">
                  <c:v>82.634730538922156</c:v>
                </c:pt>
                <c:pt idx="2">
                  <c:v>41.32231404958678</c:v>
                </c:pt>
                <c:pt idx="3">
                  <c:v>102.85714285714288</c:v>
                </c:pt>
                <c:pt idx="4">
                  <c:v>40</c:v>
                </c:pt>
                <c:pt idx="5">
                  <c:v>44.155844155844157</c:v>
                </c:pt>
                <c:pt idx="6">
                  <c:v>94.117647058823522</c:v>
                </c:pt>
                <c:pt idx="7">
                  <c:v>30.508474576271187</c:v>
                </c:pt>
                <c:pt idx="8">
                  <c:v>9.3480934809348089</c:v>
                </c:pt>
                <c:pt idx="9">
                  <c:v>30.303030303030305</c:v>
                </c:pt>
                <c:pt idx="10">
                  <c:v>56.410256410256409</c:v>
                </c:pt>
                <c:pt idx="11">
                  <c:v>50</c:v>
                </c:pt>
                <c:pt idx="12">
                  <c:v>29.29936305732484</c:v>
                </c:pt>
                <c:pt idx="13">
                  <c:v>54.54545454545454</c:v>
                </c:pt>
                <c:pt idx="14">
                  <c:v>50</c:v>
                </c:pt>
                <c:pt idx="15">
                  <c:v>66.666666666666657</c:v>
                </c:pt>
                <c:pt idx="16">
                  <c:v>50</c:v>
                </c:pt>
                <c:pt idx="17">
                  <c:v>60.000000000000007</c:v>
                </c:pt>
                <c:pt idx="18">
                  <c:v>100</c:v>
                </c:pt>
                <c:pt idx="19">
                  <c:v>88</c:v>
                </c:pt>
                <c:pt idx="20">
                  <c:v>46.153846153846153</c:v>
                </c:pt>
                <c:pt idx="21">
                  <c:v>66.666666666666657</c:v>
                </c:pt>
                <c:pt idx="22">
                  <c:v>93.333333333333329</c:v>
                </c:pt>
              </c:numCache>
            </c:numRef>
          </c:xVal>
          <c:yVal>
            <c:numRef>
              <c:f>工作表1!$O$56:$O$78</c:f>
              <c:numCache>
                <c:formatCode>0.000</c:formatCode>
                <c:ptCount val="23"/>
                <c:pt idx="0">
                  <c:v>0.25</c:v>
                </c:pt>
                <c:pt idx="1">
                  <c:v>0.33898305084745761</c:v>
                </c:pt>
                <c:pt idx="2">
                  <c:v>0.32328767123287672</c:v>
                </c:pt>
                <c:pt idx="3">
                  <c:v>0.37735849056603776</c:v>
                </c:pt>
                <c:pt idx="4">
                  <c:v>7.7777777777777777</c:v>
                </c:pt>
                <c:pt idx="5">
                  <c:v>1.2765957446808509</c:v>
                </c:pt>
                <c:pt idx="6">
                  <c:v>0.32</c:v>
                </c:pt>
                <c:pt idx="7">
                  <c:v>0.34705882352941181</c:v>
                </c:pt>
                <c:pt idx="8">
                  <c:v>0.24324324324324326</c:v>
                </c:pt>
                <c:pt idx="9">
                  <c:v>0.20210526315789473</c:v>
                </c:pt>
                <c:pt idx="10">
                  <c:v>0.3</c:v>
                </c:pt>
                <c:pt idx="11">
                  <c:v>0.5</c:v>
                </c:pt>
                <c:pt idx="12">
                  <c:v>0.37777777777777777</c:v>
                </c:pt>
                <c:pt idx="13">
                  <c:v>0.42857142857142855</c:v>
                </c:pt>
                <c:pt idx="14">
                  <c:v>0.84</c:v>
                </c:pt>
                <c:pt idx="15">
                  <c:v>0.84375</c:v>
                </c:pt>
                <c:pt idx="16">
                  <c:v>0.46799999999999997</c:v>
                </c:pt>
                <c:pt idx="17">
                  <c:v>0.88362919132149886</c:v>
                </c:pt>
                <c:pt idx="18">
                  <c:v>1.5</c:v>
                </c:pt>
                <c:pt idx="19">
                  <c:v>1.1111111111111112</c:v>
                </c:pt>
                <c:pt idx="20">
                  <c:v>0.75</c:v>
                </c:pt>
                <c:pt idx="21">
                  <c:v>0.66666666666666663</c:v>
                </c:pt>
                <c:pt idx="22">
                  <c:v>0.90909090909090906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AF-4D18-9FF2-AD14EED6E3E9}"/>
            </c:ext>
          </c:extLst>
        </c:ser>
        <c:ser>
          <c:idx val="3"/>
          <c:order val="2"/>
          <c:tx>
            <c:v>SiGe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工作表1!$K$82:$K$93</c:f>
              <c:numCache>
                <c:formatCode>0</c:formatCode>
                <c:ptCount val="12"/>
                <c:pt idx="0">
                  <c:v>66.666666666666657</c:v>
                </c:pt>
                <c:pt idx="1">
                  <c:v>140.42553191489361</c:v>
                </c:pt>
                <c:pt idx="2">
                  <c:v>155.55555555555557</c:v>
                </c:pt>
                <c:pt idx="3">
                  <c:v>90.909090909090907</c:v>
                </c:pt>
                <c:pt idx="4">
                  <c:v>136.70886075949366</c:v>
                </c:pt>
                <c:pt idx="5">
                  <c:v>66.666666666666657</c:v>
                </c:pt>
                <c:pt idx="6">
                  <c:v>198.00995024875618</c:v>
                </c:pt>
                <c:pt idx="7">
                  <c:v>120</c:v>
                </c:pt>
                <c:pt idx="8">
                  <c:v>90.909090909090907</c:v>
                </c:pt>
                <c:pt idx="9">
                  <c:v>16.091954022988507</c:v>
                </c:pt>
                <c:pt idx="10">
                  <c:v>192.15686274509807</c:v>
                </c:pt>
                <c:pt idx="11">
                  <c:v>22.222222222222221</c:v>
                </c:pt>
              </c:numCache>
            </c:numRef>
          </c:xVal>
          <c:yVal>
            <c:numRef>
              <c:f>工作表1!$O$82:$O$93</c:f>
              <c:numCache>
                <c:formatCode>0.000</c:formatCode>
                <c:ptCount val="12"/>
                <c:pt idx="0">
                  <c:v>3.25</c:v>
                </c:pt>
                <c:pt idx="1">
                  <c:v>0.5</c:v>
                </c:pt>
                <c:pt idx="2">
                  <c:v>2</c:v>
                </c:pt>
                <c:pt idx="3">
                  <c:v>0.85</c:v>
                </c:pt>
                <c:pt idx="4">
                  <c:v>0.69172932330827064</c:v>
                </c:pt>
                <c:pt idx="5">
                  <c:v>0.9375</c:v>
                </c:pt>
                <c:pt idx="6">
                  <c:v>0.45</c:v>
                </c:pt>
                <c:pt idx="7">
                  <c:v>0.6875</c:v>
                </c:pt>
                <c:pt idx="8">
                  <c:v>2.0624999999999996</c:v>
                </c:pt>
                <c:pt idx="9">
                  <c:v>1.446808510638298</c:v>
                </c:pt>
                <c:pt idx="10">
                  <c:v>0.74</c:v>
                </c:pt>
                <c:pt idx="11">
                  <c:v>2.9384615384615387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AF-4D18-9FF2-AD14EED6E3E9}"/>
            </c:ext>
          </c:extLst>
        </c:ser>
        <c:ser>
          <c:idx val="4"/>
          <c:order val="3"/>
          <c:tx>
            <c:v>CMOS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工作表1!$K$96:$K$97</c:f>
              <c:numCache>
                <c:formatCode>0</c:formatCode>
                <c:ptCount val="2"/>
                <c:pt idx="0">
                  <c:v>133.33333333333334</c:v>
                </c:pt>
                <c:pt idx="1">
                  <c:v>35.61643835616438</c:v>
                </c:pt>
              </c:numCache>
            </c:numRef>
          </c:xVal>
          <c:yVal>
            <c:numRef>
              <c:f>工作表1!$O$96:$O$97</c:f>
              <c:numCache>
                <c:formatCode>0.000</c:formatCode>
                <c:ptCount val="2"/>
                <c:pt idx="0">
                  <c:v>14</c:v>
                </c:pt>
                <c:pt idx="1">
                  <c:v>1.0046511627906978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AF-4D18-9FF2-AD14EED6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213647"/>
        <c:axId val="1020204079"/>
      </c:scatterChart>
      <c:valAx>
        <c:axId val="1020213647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Frac.</a:t>
                </a:r>
                <a:r>
                  <a:rPr lang="en-US" altLang="zh-TW" baseline="0"/>
                  <a:t> BW (%)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0.42703827646544179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04079"/>
        <c:crosses val="autoZero"/>
        <c:crossBetween val="midCat"/>
        <c:majorUnit val="20"/>
      </c:valAx>
      <c:valAx>
        <c:axId val="1020204079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Te(Cryo)/fu (K/GHz)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1.1111111111111112E-2"/>
              <c:y val="0.26233012540099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136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372833</xdr:colOff>
      <xdr:row>2</xdr:row>
      <xdr:rowOff>198663</xdr:rowOff>
    </xdr:from>
    <xdr:to>
      <xdr:col>34</xdr:col>
      <xdr:colOff>68033</xdr:colOff>
      <xdr:row>16</xdr:row>
      <xdr:rowOff>122463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356507</xdr:colOff>
      <xdr:row>18</xdr:row>
      <xdr:rowOff>95249</xdr:rowOff>
    </xdr:from>
    <xdr:to>
      <xdr:col>34</xdr:col>
      <xdr:colOff>51707</xdr:colOff>
      <xdr:row>32</xdr:row>
      <xdr:rowOff>19049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389164</xdr:colOff>
      <xdr:row>34</xdr:row>
      <xdr:rowOff>2720</xdr:rowOff>
    </xdr:from>
    <xdr:to>
      <xdr:col>34</xdr:col>
      <xdr:colOff>84364</xdr:colOff>
      <xdr:row>47</xdr:row>
      <xdr:rowOff>127905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334736</xdr:colOff>
      <xdr:row>48</xdr:row>
      <xdr:rowOff>122464</xdr:rowOff>
    </xdr:from>
    <xdr:to>
      <xdr:col>34</xdr:col>
      <xdr:colOff>29936</xdr:colOff>
      <xdr:row>62</xdr:row>
      <xdr:rowOff>46264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378278</xdr:colOff>
      <xdr:row>63</xdr:row>
      <xdr:rowOff>73478</xdr:rowOff>
    </xdr:from>
    <xdr:to>
      <xdr:col>34</xdr:col>
      <xdr:colOff>73478</xdr:colOff>
      <xdr:row>76</xdr:row>
      <xdr:rowOff>198664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394608</xdr:colOff>
      <xdr:row>78</xdr:row>
      <xdr:rowOff>190498</xdr:rowOff>
    </xdr:from>
    <xdr:to>
      <xdr:col>34</xdr:col>
      <xdr:colOff>89808</xdr:colOff>
      <xdr:row>93</xdr:row>
      <xdr:rowOff>48986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abSelected="1" topLeftCell="Z1" workbookViewId="0">
      <selection activeCell="AJ87" sqref="AJ87"/>
    </sheetView>
  </sheetViews>
  <sheetFormatPr defaultRowHeight="15.9" x14ac:dyDescent="0.45"/>
  <cols>
    <col min="1" max="1" width="8.7109375" customWidth="1"/>
    <col min="2" max="2" width="17.78515625" style="6" customWidth="1"/>
    <col min="3" max="3" width="7.7109375" customWidth="1"/>
    <col min="4" max="4" width="8.92578125" style="7" customWidth="1"/>
    <col min="5" max="5" width="70.28515625" customWidth="1"/>
    <col min="6" max="6" width="16" customWidth="1"/>
    <col min="7" max="7" width="11.92578125" customWidth="1"/>
    <col min="8" max="8" width="11.5703125" customWidth="1"/>
    <col min="9" max="10" width="13.5703125" customWidth="1"/>
    <col min="14" max="14" width="11.5" customWidth="1"/>
    <col min="15" max="15" width="11.140625" customWidth="1"/>
    <col min="27" max="27" width="47.7109375" customWidth="1"/>
  </cols>
  <sheetData>
    <row r="1" spans="1:27" s="16" customFormat="1" x14ac:dyDescent="0.45">
      <c r="B1" s="18" t="s">
        <v>145</v>
      </c>
      <c r="C1" s="16" t="s">
        <v>39</v>
      </c>
      <c r="D1" s="17" t="s">
        <v>40</v>
      </c>
      <c r="E1" s="16" t="s">
        <v>0</v>
      </c>
      <c r="F1" s="16" t="s">
        <v>1</v>
      </c>
      <c r="G1" s="16" t="s">
        <v>6</v>
      </c>
      <c r="H1" s="16" t="s">
        <v>7</v>
      </c>
      <c r="I1" s="16" t="s">
        <v>19</v>
      </c>
      <c r="J1" s="16" t="s">
        <v>20</v>
      </c>
      <c r="K1" s="16" t="s">
        <v>8</v>
      </c>
      <c r="L1" s="16" t="s">
        <v>149</v>
      </c>
      <c r="N1" s="16" t="s">
        <v>11</v>
      </c>
      <c r="O1" s="16" t="s">
        <v>12</v>
      </c>
      <c r="P1" s="16" t="s">
        <v>150</v>
      </c>
      <c r="Q1" s="16" t="s">
        <v>151</v>
      </c>
      <c r="R1" s="16" t="s">
        <v>152</v>
      </c>
      <c r="S1" s="16" t="s">
        <v>55</v>
      </c>
      <c r="T1" s="16" t="s">
        <v>13</v>
      </c>
      <c r="U1" s="16" t="s">
        <v>14</v>
      </c>
      <c r="W1" s="16" t="s">
        <v>156</v>
      </c>
      <c r="Y1" s="16" t="s">
        <v>15</v>
      </c>
      <c r="AA1" s="16" t="s">
        <v>125</v>
      </c>
    </row>
    <row r="2" spans="1:27" s="13" customFormat="1" x14ac:dyDescent="0.45">
      <c r="A2" s="13" t="s">
        <v>2</v>
      </c>
      <c r="B2" s="19"/>
      <c r="D2" s="14"/>
      <c r="G2" s="13" t="s">
        <v>146</v>
      </c>
      <c r="H2" s="13" t="s">
        <v>147</v>
      </c>
      <c r="I2" s="13" t="s">
        <v>147</v>
      </c>
      <c r="J2" s="13" t="s">
        <v>147</v>
      </c>
      <c r="K2" s="13" t="s">
        <v>148</v>
      </c>
      <c r="L2" s="13" t="s">
        <v>9</v>
      </c>
      <c r="M2" s="13" t="s">
        <v>10</v>
      </c>
      <c r="N2" s="13" t="s">
        <v>157</v>
      </c>
      <c r="O2" s="13" t="s">
        <v>157</v>
      </c>
      <c r="S2" s="13" t="s">
        <v>153</v>
      </c>
      <c r="T2" s="13" t="s">
        <v>154</v>
      </c>
      <c r="U2" s="13" t="s">
        <v>155</v>
      </c>
      <c r="W2" s="13" t="s">
        <v>9</v>
      </c>
      <c r="X2" s="13" t="s">
        <v>10</v>
      </c>
      <c r="Y2" s="13" t="s">
        <v>155</v>
      </c>
    </row>
    <row r="3" spans="1:27" x14ac:dyDescent="0.45">
      <c r="B3" s="6" t="s">
        <v>16</v>
      </c>
      <c r="C3" t="s">
        <v>41</v>
      </c>
      <c r="D3" s="7">
        <v>2013</v>
      </c>
      <c r="E3" s="1" t="s">
        <v>17</v>
      </c>
      <c r="F3" t="s">
        <v>18</v>
      </c>
      <c r="G3">
        <v>0.13</v>
      </c>
      <c r="H3">
        <v>12.5</v>
      </c>
      <c r="I3">
        <v>6.75</v>
      </c>
      <c r="J3">
        <v>13</v>
      </c>
      <c r="K3" s="3">
        <f>H3/I3*100</f>
        <v>185.18518518518519</v>
      </c>
      <c r="L3">
        <v>3</v>
      </c>
      <c r="N3" s="2">
        <f>L3/I3</f>
        <v>0.44444444444444442</v>
      </c>
      <c r="O3" s="2">
        <f>L3/J3</f>
        <v>0.23076923076923078</v>
      </c>
      <c r="P3">
        <v>15</v>
      </c>
      <c r="S3">
        <v>44</v>
      </c>
      <c r="T3">
        <v>1</v>
      </c>
      <c r="U3">
        <v>15</v>
      </c>
      <c r="W3">
        <v>48</v>
      </c>
      <c r="Y3">
        <v>105.75</v>
      </c>
    </row>
    <row r="4" spans="1:27" x14ac:dyDescent="0.45">
      <c r="G4">
        <v>0.13</v>
      </c>
      <c r="H4">
        <v>16</v>
      </c>
      <c r="I4">
        <v>32</v>
      </c>
      <c r="J4">
        <v>40</v>
      </c>
      <c r="K4" s="3">
        <f>H4/I4*100</f>
        <v>50</v>
      </c>
      <c r="L4">
        <v>10</v>
      </c>
      <c r="N4" s="2">
        <f>L4/I4</f>
        <v>0.3125</v>
      </c>
      <c r="O4" s="2">
        <f>L4/J4</f>
        <v>0.25</v>
      </c>
      <c r="P4">
        <v>15</v>
      </c>
      <c r="S4">
        <v>30</v>
      </c>
      <c r="T4">
        <v>1.2</v>
      </c>
      <c r="U4">
        <v>10.8</v>
      </c>
      <c r="W4">
        <v>110</v>
      </c>
      <c r="Y4">
        <v>37.799999999999997</v>
      </c>
    </row>
    <row r="5" spans="1:27" x14ac:dyDescent="0.45">
      <c r="B5" s="6" t="s">
        <v>16</v>
      </c>
      <c r="C5" t="s">
        <v>42</v>
      </c>
      <c r="D5" s="7">
        <v>2016</v>
      </c>
      <c r="E5" s="5" t="s">
        <v>37</v>
      </c>
      <c r="F5" t="s">
        <v>38</v>
      </c>
      <c r="G5">
        <v>3.5000000000000003E-2</v>
      </c>
      <c r="H5">
        <v>25</v>
      </c>
      <c r="I5">
        <v>82.5</v>
      </c>
      <c r="J5">
        <v>95</v>
      </c>
      <c r="K5" s="3">
        <f>H5/I5*100</f>
        <v>30.303030303030305</v>
      </c>
      <c r="L5">
        <v>26</v>
      </c>
      <c r="N5" s="2">
        <f>L5/I5</f>
        <v>0.31515151515151513</v>
      </c>
      <c r="O5" s="2">
        <f>L5/J5</f>
        <v>0.27368421052631581</v>
      </c>
      <c r="P5">
        <v>20</v>
      </c>
      <c r="Q5">
        <v>-33</v>
      </c>
      <c r="S5">
        <v>29</v>
      </c>
      <c r="U5">
        <v>9.8000000000000007</v>
      </c>
    </row>
    <row r="6" spans="1:27" x14ac:dyDescent="0.45">
      <c r="B6" s="6" t="s">
        <v>16</v>
      </c>
      <c r="C6" t="s">
        <v>43</v>
      </c>
      <c r="D6" s="7">
        <v>2017</v>
      </c>
      <c r="E6" s="5" t="s">
        <v>44</v>
      </c>
      <c r="F6" t="s">
        <v>45</v>
      </c>
      <c r="G6">
        <v>3.5000000000000003E-2</v>
      </c>
      <c r="H6">
        <v>30</v>
      </c>
      <c r="I6">
        <v>85</v>
      </c>
      <c r="J6">
        <v>100</v>
      </c>
      <c r="K6" s="3">
        <f t="shared" ref="K6:K20" si="0">H6/I6*100</f>
        <v>35.294117647058826</v>
      </c>
      <c r="L6">
        <v>23</v>
      </c>
      <c r="N6" s="2">
        <f t="shared" ref="N6:N20" si="1">L6/I6</f>
        <v>0.27058823529411763</v>
      </c>
      <c r="O6" s="2">
        <f t="shared" ref="O6:O20" si="2">L6/J6</f>
        <v>0.23</v>
      </c>
      <c r="P6">
        <v>20</v>
      </c>
      <c r="S6">
        <v>18.5</v>
      </c>
      <c r="U6">
        <v>10</v>
      </c>
      <c r="W6">
        <v>225</v>
      </c>
    </row>
    <row r="7" spans="1:27" x14ac:dyDescent="0.45">
      <c r="G7">
        <v>3.5000000000000003E-2</v>
      </c>
      <c r="H7">
        <v>47</v>
      </c>
      <c r="I7">
        <v>90.5</v>
      </c>
      <c r="J7">
        <v>114</v>
      </c>
      <c r="K7" s="3">
        <f t="shared" si="0"/>
        <v>51.933701657458563</v>
      </c>
      <c r="L7">
        <v>22</v>
      </c>
      <c r="N7" s="2">
        <f t="shared" si="1"/>
        <v>0.24309392265193369</v>
      </c>
      <c r="O7" s="2">
        <f t="shared" si="2"/>
        <v>0.19298245614035087</v>
      </c>
      <c r="P7">
        <v>20</v>
      </c>
      <c r="S7">
        <v>16</v>
      </c>
      <c r="U7">
        <v>6</v>
      </c>
      <c r="W7">
        <v>246</v>
      </c>
    </row>
    <row r="8" spans="1:27" x14ac:dyDescent="0.45">
      <c r="G8">
        <v>3.5000000000000003E-2</v>
      </c>
      <c r="H8">
        <v>45</v>
      </c>
      <c r="I8">
        <v>90.5</v>
      </c>
      <c r="J8">
        <v>113</v>
      </c>
      <c r="K8" s="3">
        <f t="shared" si="0"/>
        <v>49.723756906077348</v>
      </c>
      <c r="L8">
        <v>25</v>
      </c>
      <c r="N8" s="2">
        <f t="shared" si="1"/>
        <v>0.27624309392265195</v>
      </c>
      <c r="O8" s="2">
        <f t="shared" si="2"/>
        <v>0.22123893805309736</v>
      </c>
      <c r="P8">
        <v>20</v>
      </c>
      <c r="S8">
        <v>16</v>
      </c>
      <c r="U8">
        <v>6</v>
      </c>
      <c r="W8">
        <v>227</v>
      </c>
    </row>
    <row r="9" spans="1:27" x14ac:dyDescent="0.45">
      <c r="G9">
        <v>3.5000000000000003E-2</v>
      </c>
      <c r="H9">
        <v>45</v>
      </c>
      <c r="I9">
        <v>90.5</v>
      </c>
      <c r="J9">
        <v>113</v>
      </c>
      <c r="K9" s="3">
        <f t="shared" si="0"/>
        <v>49.723756906077348</v>
      </c>
      <c r="L9">
        <v>22</v>
      </c>
      <c r="N9" s="2">
        <f t="shared" si="1"/>
        <v>0.24309392265193369</v>
      </c>
      <c r="O9" s="2">
        <f t="shared" si="2"/>
        <v>0.19469026548672566</v>
      </c>
      <c r="P9">
        <v>20</v>
      </c>
      <c r="S9">
        <v>17</v>
      </c>
      <c r="U9">
        <v>6</v>
      </c>
      <c r="W9">
        <v>227</v>
      </c>
    </row>
    <row r="10" spans="1:27" x14ac:dyDescent="0.45">
      <c r="B10" s="6" t="s">
        <v>16</v>
      </c>
      <c r="C10" t="s">
        <v>48</v>
      </c>
      <c r="D10" s="7">
        <v>2017</v>
      </c>
      <c r="E10" s="5" t="s">
        <v>46</v>
      </c>
      <c r="F10" t="s">
        <v>50</v>
      </c>
      <c r="G10">
        <v>0.1</v>
      </c>
      <c r="H10">
        <v>16</v>
      </c>
      <c r="I10">
        <v>32</v>
      </c>
      <c r="J10">
        <v>40</v>
      </c>
      <c r="K10" s="3">
        <f t="shared" si="0"/>
        <v>50</v>
      </c>
      <c r="L10">
        <v>7</v>
      </c>
      <c r="M10">
        <v>10.6</v>
      </c>
      <c r="N10" s="2">
        <f t="shared" si="1"/>
        <v>0.21875</v>
      </c>
      <c r="O10" s="2">
        <f t="shared" si="2"/>
        <v>0.17499999999999999</v>
      </c>
      <c r="P10">
        <v>5.5</v>
      </c>
      <c r="S10">
        <v>29</v>
      </c>
      <c r="T10">
        <v>1</v>
      </c>
      <c r="U10">
        <v>3</v>
      </c>
      <c r="W10">
        <v>87</v>
      </c>
      <c r="X10">
        <v>110</v>
      </c>
      <c r="Y10">
        <v>32.4</v>
      </c>
    </row>
    <row r="11" spans="1:27" x14ac:dyDescent="0.45">
      <c r="E11" s="8"/>
      <c r="G11">
        <v>0.1</v>
      </c>
      <c r="H11">
        <v>24</v>
      </c>
      <c r="I11">
        <v>40</v>
      </c>
      <c r="J11">
        <v>52</v>
      </c>
      <c r="K11" s="3">
        <f t="shared" si="0"/>
        <v>60</v>
      </c>
      <c r="L11">
        <v>6.7</v>
      </c>
      <c r="M11">
        <v>10</v>
      </c>
      <c r="N11" s="2">
        <f t="shared" si="1"/>
        <v>0.16750000000000001</v>
      </c>
      <c r="O11" s="2">
        <f t="shared" si="2"/>
        <v>0.12884615384615386</v>
      </c>
      <c r="P11">
        <v>5.5</v>
      </c>
      <c r="S11">
        <v>34.799999999999997</v>
      </c>
      <c r="T11">
        <v>1</v>
      </c>
      <c r="U11">
        <v>10</v>
      </c>
      <c r="W11">
        <v>114</v>
      </c>
      <c r="X11">
        <v>136</v>
      </c>
      <c r="Y11">
        <v>52.5</v>
      </c>
    </row>
    <row r="12" spans="1:27" x14ac:dyDescent="0.45">
      <c r="B12" s="6" t="s">
        <v>16</v>
      </c>
      <c r="C12" t="s">
        <v>49</v>
      </c>
      <c r="D12" s="7">
        <v>2018</v>
      </c>
      <c r="E12" s="5" t="s">
        <v>47</v>
      </c>
      <c r="F12" t="s">
        <v>50</v>
      </c>
      <c r="G12">
        <v>0.1</v>
      </c>
      <c r="H12">
        <v>13.7</v>
      </c>
      <c r="I12">
        <v>7.15</v>
      </c>
      <c r="J12">
        <v>14</v>
      </c>
      <c r="K12" s="3">
        <f t="shared" si="0"/>
        <v>191.60839160839157</v>
      </c>
      <c r="L12">
        <v>2.2000000000000002</v>
      </c>
      <c r="M12">
        <v>3.5</v>
      </c>
      <c r="N12" s="2">
        <f t="shared" si="1"/>
        <v>0.30769230769230771</v>
      </c>
      <c r="O12" s="2">
        <f t="shared" si="2"/>
        <v>0.15714285714285717</v>
      </c>
      <c r="P12">
        <v>4</v>
      </c>
      <c r="Q12">
        <v>-10</v>
      </c>
      <c r="S12">
        <v>43</v>
      </c>
      <c r="T12">
        <v>0.8</v>
      </c>
      <c r="U12">
        <v>12</v>
      </c>
      <c r="W12">
        <v>44.2</v>
      </c>
      <c r="X12">
        <v>60.7</v>
      </c>
      <c r="Y12">
        <v>100</v>
      </c>
    </row>
    <row r="13" spans="1:27" x14ac:dyDescent="0.45">
      <c r="G13">
        <v>0.1</v>
      </c>
      <c r="H13">
        <v>12</v>
      </c>
      <c r="I13">
        <v>22</v>
      </c>
      <c r="J13">
        <v>28</v>
      </c>
      <c r="K13" s="3">
        <f t="shared" si="0"/>
        <v>54.54545454545454</v>
      </c>
      <c r="L13">
        <v>4.8</v>
      </c>
      <c r="M13">
        <v>6.3</v>
      </c>
      <c r="N13" s="2">
        <f t="shared" si="1"/>
        <v>0.21818181818181817</v>
      </c>
      <c r="O13" s="2">
        <f t="shared" si="2"/>
        <v>0.17142857142857143</v>
      </c>
      <c r="P13">
        <v>4</v>
      </c>
      <c r="Q13">
        <v>-12</v>
      </c>
      <c r="S13">
        <v>34.1</v>
      </c>
      <c r="T13">
        <v>0.5</v>
      </c>
      <c r="U13">
        <v>3.5</v>
      </c>
      <c r="W13">
        <v>95.5</v>
      </c>
      <c r="X13">
        <v>132.5</v>
      </c>
      <c r="Y13">
        <v>52.5</v>
      </c>
    </row>
    <row r="14" spans="1:27" x14ac:dyDescent="0.45">
      <c r="B14" s="6" t="s">
        <v>16</v>
      </c>
      <c r="C14" t="s">
        <v>52</v>
      </c>
      <c r="D14" s="7">
        <v>2013</v>
      </c>
      <c r="E14" s="5" t="s">
        <v>53</v>
      </c>
      <c r="F14" t="s">
        <v>54</v>
      </c>
      <c r="G14">
        <v>3.5000000000000003E-2</v>
      </c>
      <c r="H14">
        <v>11</v>
      </c>
      <c r="I14">
        <v>12.5</v>
      </c>
      <c r="J14">
        <v>18</v>
      </c>
      <c r="K14" s="3">
        <f t="shared" si="0"/>
        <v>88</v>
      </c>
      <c r="L14">
        <v>8</v>
      </c>
      <c r="M14">
        <v>9</v>
      </c>
      <c r="N14" s="2">
        <f t="shared" si="1"/>
        <v>0.64</v>
      </c>
      <c r="O14" s="2">
        <f t="shared" si="2"/>
        <v>0.44444444444444442</v>
      </c>
      <c r="P14">
        <v>22</v>
      </c>
      <c r="S14">
        <v>26</v>
      </c>
      <c r="T14">
        <v>1.2</v>
      </c>
      <c r="U14">
        <v>15</v>
      </c>
    </row>
    <row r="15" spans="1:27" x14ac:dyDescent="0.45">
      <c r="G15">
        <v>3.5000000000000003E-2</v>
      </c>
      <c r="H15">
        <v>16</v>
      </c>
      <c r="I15">
        <v>38</v>
      </c>
      <c r="J15">
        <v>46</v>
      </c>
      <c r="K15" s="3">
        <f t="shared" si="0"/>
        <v>42.105263157894733</v>
      </c>
      <c r="L15">
        <v>15</v>
      </c>
      <c r="M15">
        <v>18</v>
      </c>
      <c r="N15" s="2">
        <f t="shared" si="1"/>
        <v>0.39473684210526316</v>
      </c>
      <c r="O15" s="2">
        <f t="shared" si="2"/>
        <v>0.32608695652173914</v>
      </c>
      <c r="P15">
        <v>20</v>
      </c>
      <c r="S15">
        <v>38</v>
      </c>
      <c r="T15">
        <v>1.3</v>
      </c>
      <c r="U15">
        <v>30.7</v>
      </c>
    </row>
    <row r="16" spans="1:27" x14ac:dyDescent="0.45">
      <c r="B16" s="6" t="s">
        <v>56</v>
      </c>
      <c r="D16" s="7">
        <v>2012</v>
      </c>
      <c r="E16" s="5" t="s">
        <v>57</v>
      </c>
      <c r="F16" t="s">
        <v>58</v>
      </c>
      <c r="G16">
        <v>3.5000000000000003E-2</v>
      </c>
      <c r="H16">
        <v>25</v>
      </c>
      <c r="I16">
        <v>87.5</v>
      </c>
      <c r="J16">
        <v>100</v>
      </c>
      <c r="K16" s="3">
        <f t="shared" si="0"/>
        <v>28.571428571428569</v>
      </c>
      <c r="L16">
        <v>25</v>
      </c>
      <c r="N16" s="2">
        <f t="shared" si="1"/>
        <v>0.2857142857142857</v>
      </c>
      <c r="O16" s="2">
        <f t="shared" si="2"/>
        <v>0.25</v>
      </c>
      <c r="P16">
        <v>22</v>
      </c>
      <c r="S16">
        <v>23</v>
      </c>
      <c r="T16">
        <v>0.75</v>
      </c>
      <c r="U16">
        <v>4.5</v>
      </c>
    </row>
    <row r="17" spans="2:25" x14ac:dyDescent="0.45">
      <c r="G17">
        <v>3.5000000000000003E-2</v>
      </c>
      <c r="H17">
        <v>35</v>
      </c>
      <c r="I17">
        <v>92.5</v>
      </c>
      <c r="J17">
        <v>110</v>
      </c>
      <c r="K17" s="3">
        <f t="shared" si="0"/>
        <v>37.837837837837839</v>
      </c>
      <c r="L17">
        <v>25</v>
      </c>
      <c r="N17" s="2">
        <f t="shared" si="1"/>
        <v>0.27027027027027029</v>
      </c>
      <c r="O17" s="2">
        <f t="shared" si="2"/>
        <v>0.22727272727272727</v>
      </c>
      <c r="P17">
        <v>22</v>
      </c>
      <c r="S17">
        <v>30</v>
      </c>
      <c r="T17">
        <v>0.75</v>
      </c>
      <c r="U17">
        <v>6.75</v>
      </c>
    </row>
    <row r="18" spans="2:25" x14ac:dyDescent="0.45">
      <c r="B18" s="6" t="s">
        <v>56</v>
      </c>
      <c r="D18" s="7">
        <v>2020</v>
      </c>
      <c r="E18" t="s">
        <v>59</v>
      </c>
      <c r="F18" t="s">
        <v>60</v>
      </c>
      <c r="G18">
        <v>0.05</v>
      </c>
      <c r="H18">
        <v>16</v>
      </c>
      <c r="I18">
        <v>20</v>
      </c>
      <c r="J18">
        <v>28</v>
      </c>
      <c r="K18" s="3">
        <f t="shared" si="0"/>
        <v>80</v>
      </c>
      <c r="L18">
        <v>10</v>
      </c>
      <c r="M18">
        <v>14</v>
      </c>
      <c r="N18" s="2">
        <f t="shared" si="1"/>
        <v>0.5</v>
      </c>
      <c r="O18" s="2">
        <f t="shared" si="2"/>
        <v>0.35714285714285715</v>
      </c>
      <c r="P18">
        <v>10</v>
      </c>
      <c r="S18">
        <v>30</v>
      </c>
      <c r="T18">
        <v>2.62</v>
      </c>
      <c r="U18">
        <v>109.7</v>
      </c>
    </row>
    <row r="19" spans="2:25" x14ac:dyDescent="0.45">
      <c r="B19" s="6" t="s">
        <v>56</v>
      </c>
      <c r="D19" s="7">
        <v>2009</v>
      </c>
      <c r="E19" s="5" t="s">
        <v>62</v>
      </c>
      <c r="F19" t="s">
        <v>61</v>
      </c>
      <c r="G19">
        <v>3.5000000000000003E-2</v>
      </c>
      <c r="H19">
        <v>24</v>
      </c>
      <c r="I19">
        <v>82</v>
      </c>
      <c r="J19">
        <v>94</v>
      </c>
      <c r="K19" s="3">
        <f t="shared" si="0"/>
        <v>29.268292682926827</v>
      </c>
      <c r="L19">
        <v>22</v>
      </c>
      <c r="N19" s="2">
        <f t="shared" si="1"/>
        <v>0.26829268292682928</v>
      </c>
      <c r="O19" s="2">
        <f t="shared" si="2"/>
        <v>0.23404255319148937</v>
      </c>
      <c r="P19">
        <v>17.5</v>
      </c>
      <c r="S19">
        <v>31</v>
      </c>
      <c r="T19">
        <v>0.35</v>
      </c>
      <c r="U19">
        <v>2.1</v>
      </c>
      <c r="W19">
        <v>300</v>
      </c>
      <c r="Y19">
        <v>16.079999999999998</v>
      </c>
    </row>
    <row r="20" spans="2:25" x14ac:dyDescent="0.45">
      <c r="B20" s="6" t="s">
        <v>56</v>
      </c>
      <c r="D20" s="7">
        <v>2012</v>
      </c>
      <c r="E20" s="5" t="s">
        <v>63</v>
      </c>
      <c r="F20" t="s">
        <v>18</v>
      </c>
      <c r="G20">
        <v>0.13</v>
      </c>
      <c r="H20">
        <v>10</v>
      </c>
      <c r="I20">
        <v>8</v>
      </c>
      <c r="J20">
        <v>13</v>
      </c>
      <c r="K20" s="3">
        <f t="shared" si="0"/>
        <v>125</v>
      </c>
      <c r="L20">
        <v>3</v>
      </c>
      <c r="N20" s="2">
        <f t="shared" si="1"/>
        <v>0.375</v>
      </c>
      <c r="O20" s="2">
        <f t="shared" si="2"/>
        <v>0.23076923076923078</v>
      </c>
      <c r="P20">
        <v>15</v>
      </c>
      <c r="S20">
        <v>44</v>
      </c>
      <c r="T20">
        <v>1.1000000000000001</v>
      </c>
      <c r="U20">
        <v>16.5</v>
      </c>
      <c r="W20">
        <v>48</v>
      </c>
      <c r="Y20">
        <v>105.75</v>
      </c>
    </row>
    <row r="21" spans="2:25" x14ac:dyDescent="0.45">
      <c r="B21" s="6" t="s">
        <v>56</v>
      </c>
      <c r="D21" s="7">
        <v>2013</v>
      </c>
      <c r="E21" s="5" t="s">
        <v>64</v>
      </c>
      <c r="F21" t="s">
        <v>65</v>
      </c>
      <c r="G21">
        <v>3.5000000000000003E-2</v>
      </c>
      <c r="H21">
        <v>48</v>
      </c>
      <c r="I21">
        <v>136</v>
      </c>
      <c r="J21">
        <v>160</v>
      </c>
      <c r="K21" s="3">
        <f t="shared" ref="K21:K36" si="3">H21/I21*100</f>
        <v>35.294117647058826</v>
      </c>
      <c r="L21">
        <v>46</v>
      </c>
      <c r="N21" s="2">
        <f t="shared" ref="N21:N25" si="4">L21/I21</f>
        <v>0.33823529411764708</v>
      </c>
      <c r="O21" s="2">
        <f t="shared" ref="O21:O25" si="5">L21/J21</f>
        <v>0.28749999999999998</v>
      </c>
      <c r="P21">
        <v>20</v>
      </c>
      <c r="S21">
        <v>26</v>
      </c>
      <c r="T21">
        <v>0.5</v>
      </c>
      <c r="U21">
        <v>6</v>
      </c>
      <c r="W21">
        <v>248</v>
      </c>
    </row>
    <row r="22" spans="2:25" x14ac:dyDescent="0.45">
      <c r="B22" s="6" t="s">
        <v>56</v>
      </c>
      <c r="D22" s="7">
        <v>2017</v>
      </c>
      <c r="E22" s="5" t="s">
        <v>66</v>
      </c>
      <c r="F22" t="s">
        <v>38</v>
      </c>
      <c r="G22">
        <v>3.5000000000000003E-2</v>
      </c>
      <c r="H22">
        <v>41</v>
      </c>
      <c r="I22">
        <v>95.5</v>
      </c>
      <c r="J22">
        <f t="shared" ref="J22:J36" si="6">I22+H22/2</f>
        <v>116</v>
      </c>
      <c r="K22" s="3">
        <f t="shared" si="3"/>
        <v>42.931937172774873</v>
      </c>
      <c r="L22">
        <v>23</v>
      </c>
      <c r="N22" s="2">
        <f t="shared" si="4"/>
        <v>0.24083769633507854</v>
      </c>
      <c r="O22" s="2">
        <f t="shared" si="5"/>
        <v>0.19827586206896552</v>
      </c>
      <c r="P22">
        <v>20</v>
      </c>
      <c r="S22">
        <v>31</v>
      </c>
      <c r="T22">
        <v>0.8</v>
      </c>
      <c r="U22">
        <v>8.8000000000000007</v>
      </c>
      <c r="W22">
        <v>225</v>
      </c>
      <c r="Y22">
        <v>18</v>
      </c>
    </row>
    <row r="23" spans="2:25" x14ac:dyDescent="0.45">
      <c r="B23" s="6" t="s">
        <v>56</v>
      </c>
      <c r="D23" s="7">
        <v>2017</v>
      </c>
      <c r="E23" s="5" t="s">
        <v>67</v>
      </c>
      <c r="F23" t="s">
        <v>72</v>
      </c>
      <c r="G23">
        <v>3.5000000000000003E-2</v>
      </c>
      <c r="H23">
        <v>23</v>
      </c>
      <c r="I23">
        <v>80.5</v>
      </c>
      <c r="J23">
        <f t="shared" si="6"/>
        <v>92</v>
      </c>
      <c r="K23" s="3">
        <f t="shared" si="3"/>
        <v>28.571428571428569</v>
      </c>
      <c r="L23">
        <v>26.6</v>
      </c>
      <c r="N23" s="2">
        <f t="shared" si="4"/>
        <v>0.33043478260869569</v>
      </c>
      <c r="O23" s="2">
        <f t="shared" si="5"/>
        <v>0.28913043478260869</v>
      </c>
      <c r="P23">
        <v>20</v>
      </c>
      <c r="S23">
        <v>25</v>
      </c>
      <c r="T23">
        <v>0.87</v>
      </c>
      <c r="U23">
        <v>8.6999999999999993</v>
      </c>
      <c r="W23">
        <v>220</v>
      </c>
      <c r="Y23">
        <v>33</v>
      </c>
    </row>
    <row r="24" spans="2:25" x14ac:dyDescent="0.45">
      <c r="B24" s="6" t="s">
        <v>56</v>
      </c>
      <c r="D24" s="7">
        <v>2017</v>
      </c>
      <c r="E24" s="5" t="s">
        <v>70</v>
      </c>
      <c r="F24" t="s">
        <v>50</v>
      </c>
      <c r="G24">
        <v>0.1</v>
      </c>
      <c r="H24">
        <v>16</v>
      </c>
      <c r="I24">
        <v>32</v>
      </c>
      <c r="J24">
        <f t="shared" si="6"/>
        <v>40</v>
      </c>
      <c r="K24" s="3">
        <f t="shared" si="3"/>
        <v>50</v>
      </c>
      <c r="L24">
        <v>7</v>
      </c>
      <c r="N24" s="2">
        <f t="shared" si="4"/>
        <v>0.21875</v>
      </c>
      <c r="O24" s="2">
        <f t="shared" si="5"/>
        <v>0.17499999999999999</v>
      </c>
      <c r="P24">
        <v>5.5</v>
      </c>
      <c r="S24">
        <v>29.6</v>
      </c>
      <c r="T24">
        <v>0.5</v>
      </c>
      <c r="U24">
        <v>2.5</v>
      </c>
      <c r="W24">
        <v>87</v>
      </c>
      <c r="Y24">
        <v>32.4</v>
      </c>
    </row>
    <row r="25" spans="2:25" x14ac:dyDescent="0.45">
      <c r="B25" s="6" t="s">
        <v>56</v>
      </c>
      <c r="D25" s="7">
        <v>2017</v>
      </c>
      <c r="E25" s="5" t="s">
        <v>71</v>
      </c>
      <c r="F25" t="s">
        <v>18</v>
      </c>
      <c r="G25">
        <v>0.1</v>
      </c>
      <c r="H25">
        <v>1.6</v>
      </c>
      <c r="I25">
        <v>1.3</v>
      </c>
      <c r="J25">
        <f t="shared" si="6"/>
        <v>2.1</v>
      </c>
      <c r="K25" s="3">
        <f t="shared" si="3"/>
        <v>123.07692307692308</v>
      </c>
      <c r="L25">
        <v>1</v>
      </c>
      <c r="N25" s="2">
        <f t="shared" si="4"/>
        <v>0.76923076923076916</v>
      </c>
      <c r="O25" s="2">
        <f t="shared" si="5"/>
        <v>0.47619047619047616</v>
      </c>
      <c r="P25">
        <v>10</v>
      </c>
      <c r="S25">
        <v>34</v>
      </c>
      <c r="T25">
        <v>0.6</v>
      </c>
      <c r="U25">
        <v>13.8</v>
      </c>
      <c r="Y25">
        <v>225</v>
      </c>
    </row>
    <row r="26" spans="2:25" x14ac:dyDescent="0.45">
      <c r="G26">
        <v>0.1</v>
      </c>
      <c r="H26">
        <v>2.5</v>
      </c>
      <c r="I26">
        <v>2.75</v>
      </c>
      <c r="J26">
        <f t="shared" si="6"/>
        <v>4</v>
      </c>
      <c r="K26" s="3">
        <f t="shared" si="3"/>
        <v>90.909090909090907</v>
      </c>
      <c r="L26">
        <v>1.2</v>
      </c>
      <c r="N26" s="2">
        <f t="shared" ref="N26:N36" si="7">L26/I26</f>
        <v>0.43636363636363634</v>
      </c>
      <c r="O26" s="2">
        <f t="shared" ref="O26:O36" si="8">L26/J26</f>
        <v>0.3</v>
      </c>
      <c r="P26">
        <v>10</v>
      </c>
      <c r="S26">
        <v>30</v>
      </c>
      <c r="T26">
        <v>0.8</v>
      </c>
      <c r="U26">
        <v>9.6</v>
      </c>
      <c r="Y26">
        <v>99</v>
      </c>
    </row>
    <row r="27" spans="2:25" x14ac:dyDescent="0.45">
      <c r="G27">
        <v>0.1</v>
      </c>
      <c r="H27">
        <v>5.6</v>
      </c>
      <c r="I27">
        <v>4.2</v>
      </c>
      <c r="J27">
        <f t="shared" si="6"/>
        <v>7</v>
      </c>
      <c r="K27" s="3">
        <f t="shared" si="3"/>
        <v>133.33333333333331</v>
      </c>
      <c r="L27">
        <v>1.6</v>
      </c>
      <c r="N27" s="2">
        <f t="shared" si="7"/>
        <v>0.38095238095238093</v>
      </c>
      <c r="O27" s="2">
        <f t="shared" si="8"/>
        <v>0.22857142857142859</v>
      </c>
      <c r="P27">
        <v>10</v>
      </c>
      <c r="S27">
        <v>27.5</v>
      </c>
      <c r="T27">
        <v>0.8</v>
      </c>
      <c r="U27">
        <v>12</v>
      </c>
      <c r="Y27">
        <v>115</v>
      </c>
    </row>
    <row r="28" spans="2:25" x14ac:dyDescent="0.45">
      <c r="E28" s="5"/>
      <c r="G28">
        <v>0.1</v>
      </c>
      <c r="H28">
        <v>13.4</v>
      </c>
      <c r="I28">
        <v>9.5</v>
      </c>
      <c r="J28">
        <f t="shared" si="6"/>
        <v>16.2</v>
      </c>
      <c r="K28" s="3">
        <f t="shared" si="3"/>
        <v>141.05263157894737</v>
      </c>
      <c r="L28">
        <v>2.6</v>
      </c>
      <c r="N28" s="2">
        <f t="shared" si="7"/>
        <v>0.27368421052631581</v>
      </c>
      <c r="O28" s="2">
        <f t="shared" si="8"/>
        <v>0.16049382716049385</v>
      </c>
      <c r="P28">
        <v>10</v>
      </c>
      <c r="S28">
        <v>42.5</v>
      </c>
      <c r="T28">
        <v>0.6</v>
      </c>
      <c r="U28">
        <v>8.4</v>
      </c>
      <c r="Y28">
        <v>75.2</v>
      </c>
    </row>
    <row r="29" spans="2:25" x14ac:dyDescent="0.45">
      <c r="B29" s="6" t="s">
        <v>56</v>
      </c>
      <c r="D29" s="7">
        <v>2017</v>
      </c>
      <c r="E29" s="5" t="s">
        <v>73</v>
      </c>
      <c r="F29" t="s">
        <v>74</v>
      </c>
      <c r="G29">
        <v>0.1</v>
      </c>
      <c r="H29">
        <v>22</v>
      </c>
      <c r="I29">
        <v>99</v>
      </c>
      <c r="J29">
        <f t="shared" si="6"/>
        <v>110</v>
      </c>
      <c r="K29" s="3">
        <f t="shared" si="3"/>
        <v>22.222222222222221</v>
      </c>
      <c r="L29">
        <v>18.600000000000001</v>
      </c>
      <c r="N29" s="2">
        <f t="shared" si="7"/>
        <v>0.1878787878787879</v>
      </c>
      <c r="O29" s="2">
        <f t="shared" si="8"/>
        <v>0.1690909090909091</v>
      </c>
      <c r="P29">
        <v>5.5</v>
      </c>
      <c r="S29">
        <v>25</v>
      </c>
      <c r="T29">
        <v>1</v>
      </c>
      <c r="U29">
        <v>7</v>
      </c>
      <c r="W29">
        <v>229.6</v>
      </c>
      <c r="Y29">
        <v>52.5</v>
      </c>
    </row>
    <row r="30" spans="2:25" x14ac:dyDescent="0.45">
      <c r="B30" s="6" t="s">
        <v>76</v>
      </c>
      <c r="C30" t="s">
        <v>80</v>
      </c>
      <c r="D30" s="7">
        <v>2012</v>
      </c>
      <c r="E30" s="5" t="s">
        <v>75</v>
      </c>
      <c r="F30" t="s">
        <v>77</v>
      </c>
      <c r="G30">
        <v>0.1</v>
      </c>
      <c r="H30">
        <v>9</v>
      </c>
      <c r="I30">
        <v>40.5</v>
      </c>
      <c r="J30">
        <f t="shared" si="6"/>
        <v>45</v>
      </c>
      <c r="K30" s="3">
        <f t="shared" si="3"/>
        <v>22.222222222222221</v>
      </c>
      <c r="L30">
        <v>22</v>
      </c>
      <c r="M30">
        <v>28</v>
      </c>
      <c r="N30" s="2">
        <f t="shared" si="7"/>
        <v>0.54320987654320985</v>
      </c>
      <c r="O30" s="2">
        <f t="shared" si="8"/>
        <v>0.48888888888888887</v>
      </c>
      <c r="P30">
        <v>28</v>
      </c>
      <c r="S30">
        <v>17</v>
      </c>
      <c r="T30">
        <v>0.5</v>
      </c>
      <c r="U30">
        <v>4.7</v>
      </c>
      <c r="W30">
        <v>180</v>
      </c>
      <c r="X30">
        <v>220</v>
      </c>
      <c r="Y30">
        <v>20</v>
      </c>
    </row>
    <row r="31" spans="2:25" x14ac:dyDescent="0.45">
      <c r="B31" s="6" t="s">
        <v>76</v>
      </c>
      <c r="C31" t="s">
        <v>79</v>
      </c>
      <c r="D31" s="7">
        <v>2015</v>
      </c>
      <c r="E31" s="5" t="s">
        <v>78</v>
      </c>
      <c r="F31" t="s">
        <v>38</v>
      </c>
      <c r="G31">
        <v>3.5000000000000003E-2</v>
      </c>
      <c r="H31">
        <v>40</v>
      </c>
      <c r="I31">
        <v>210</v>
      </c>
      <c r="J31">
        <f t="shared" si="6"/>
        <v>230</v>
      </c>
      <c r="K31" s="3">
        <f t="shared" si="3"/>
        <v>19.047619047619047</v>
      </c>
      <c r="L31">
        <v>85</v>
      </c>
      <c r="N31" s="2">
        <f t="shared" si="7"/>
        <v>0.40476190476190477</v>
      </c>
      <c r="O31" s="2">
        <f t="shared" si="8"/>
        <v>0.36956521739130432</v>
      </c>
      <c r="P31">
        <v>22</v>
      </c>
      <c r="S31">
        <v>31</v>
      </c>
      <c r="T31">
        <v>0.69</v>
      </c>
      <c r="U31">
        <v>6.3</v>
      </c>
      <c r="W31">
        <v>600</v>
      </c>
      <c r="Y31">
        <v>11.54</v>
      </c>
    </row>
    <row r="32" spans="2:25" x14ac:dyDescent="0.45">
      <c r="B32" s="6" t="s">
        <v>81</v>
      </c>
      <c r="C32" t="s">
        <v>83</v>
      </c>
      <c r="D32" s="7">
        <v>2020</v>
      </c>
      <c r="E32" s="5" t="s">
        <v>82</v>
      </c>
      <c r="F32" t="s">
        <v>50</v>
      </c>
      <c r="G32">
        <v>0.1</v>
      </c>
      <c r="H32">
        <v>3</v>
      </c>
      <c r="I32">
        <v>7.5</v>
      </c>
      <c r="J32">
        <f t="shared" si="6"/>
        <v>9</v>
      </c>
      <c r="K32" s="3">
        <f t="shared" si="3"/>
        <v>40</v>
      </c>
      <c r="L32">
        <v>3</v>
      </c>
      <c r="M32">
        <v>3.5</v>
      </c>
      <c r="N32" s="2">
        <f t="shared" si="7"/>
        <v>0.4</v>
      </c>
      <c r="O32" s="2">
        <f t="shared" si="8"/>
        <v>0.33333333333333331</v>
      </c>
      <c r="P32">
        <v>5</v>
      </c>
      <c r="S32">
        <v>29</v>
      </c>
      <c r="T32">
        <v>0.1</v>
      </c>
      <c r="U32">
        <v>0.3</v>
      </c>
    </row>
    <row r="33" spans="1:25" x14ac:dyDescent="0.45">
      <c r="E33" s="5"/>
      <c r="G33">
        <v>0.1</v>
      </c>
      <c r="H33">
        <v>3</v>
      </c>
      <c r="I33">
        <v>7.5</v>
      </c>
      <c r="J33">
        <f t="shared" si="6"/>
        <v>9</v>
      </c>
      <c r="K33" s="3">
        <f t="shared" si="3"/>
        <v>40</v>
      </c>
      <c r="L33">
        <v>4</v>
      </c>
      <c r="M33">
        <v>4.5</v>
      </c>
      <c r="N33" s="2">
        <f t="shared" si="7"/>
        <v>0.53333333333333333</v>
      </c>
      <c r="O33" s="2">
        <f t="shared" si="8"/>
        <v>0.44444444444444442</v>
      </c>
      <c r="P33">
        <v>5</v>
      </c>
      <c r="S33">
        <v>23</v>
      </c>
      <c r="T33">
        <v>0.1</v>
      </c>
      <c r="U33">
        <v>0.11</v>
      </c>
    </row>
    <row r="34" spans="1:25" x14ac:dyDescent="0.45">
      <c r="B34" s="6" t="s">
        <v>56</v>
      </c>
      <c r="D34" s="7">
        <v>2014</v>
      </c>
      <c r="E34" s="5" t="s">
        <v>84</v>
      </c>
      <c r="F34" t="s">
        <v>85</v>
      </c>
      <c r="G34">
        <v>3.5000000000000003E-2</v>
      </c>
      <c r="H34">
        <v>35</v>
      </c>
      <c r="I34">
        <v>322.5</v>
      </c>
      <c r="J34">
        <f t="shared" si="6"/>
        <v>340</v>
      </c>
      <c r="K34" s="3">
        <f t="shared" si="3"/>
        <v>10.852713178294573</v>
      </c>
      <c r="L34">
        <v>280</v>
      </c>
      <c r="M34">
        <v>300</v>
      </c>
      <c r="N34" s="2">
        <f t="shared" si="7"/>
        <v>0.86821705426356588</v>
      </c>
      <c r="O34" s="2">
        <f t="shared" si="8"/>
        <v>0.82352941176470584</v>
      </c>
      <c r="P34">
        <v>28</v>
      </c>
      <c r="S34">
        <v>16</v>
      </c>
      <c r="T34">
        <v>1.45</v>
      </c>
      <c r="U34">
        <v>8.2650000000000006</v>
      </c>
      <c r="W34">
        <v>900</v>
      </c>
      <c r="X34">
        <v>1500</v>
      </c>
      <c r="Y34">
        <v>26.1</v>
      </c>
    </row>
    <row r="35" spans="1:25" x14ac:dyDescent="0.45">
      <c r="E35" s="5"/>
      <c r="G35">
        <v>3.5000000000000003E-2</v>
      </c>
      <c r="H35">
        <v>35</v>
      </c>
      <c r="I35">
        <v>672.5</v>
      </c>
      <c r="J35">
        <f t="shared" si="6"/>
        <v>690</v>
      </c>
      <c r="K35" s="3">
        <f t="shared" si="3"/>
        <v>5.2044609665427508</v>
      </c>
      <c r="L35">
        <v>564</v>
      </c>
      <c r="M35">
        <v>700</v>
      </c>
      <c r="N35" s="2">
        <f t="shared" si="7"/>
        <v>0.83866171003717471</v>
      </c>
      <c r="O35" s="2">
        <f t="shared" si="8"/>
        <v>0.81739130434782614</v>
      </c>
      <c r="P35">
        <v>28</v>
      </c>
      <c r="S35">
        <v>12</v>
      </c>
      <c r="T35">
        <v>1.32</v>
      </c>
      <c r="U35">
        <v>11.616</v>
      </c>
      <c r="W35">
        <v>3400</v>
      </c>
      <c r="X35">
        <v>4500</v>
      </c>
      <c r="Y35">
        <v>34.799999999999997</v>
      </c>
    </row>
    <row r="36" spans="1:25" s="8" customFormat="1" x14ac:dyDescent="0.45">
      <c r="B36" s="20" t="s">
        <v>86</v>
      </c>
      <c r="D36" s="9">
        <v>2016</v>
      </c>
      <c r="E36" s="5" t="s">
        <v>87</v>
      </c>
      <c r="F36" s="8" t="s">
        <v>58</v>
      </c>
      <c r="G36" s="8">
        <v>3.5000000000000003E-2</v>
      </c>
      <c r="H36" s="8">
        <v>25</v>
      </c>
      <c r="I36" s="8">
        <v>52.5</v>
      </c>
      <c r="J36" s="8">
        <f t="shared" si="6"/>
        <v>65</v>
      </c>
      <c r="K36" s="10">
        <f t="shared" si="3"/>
        <v>47.619047619047613</v>
      </c>
      <c r="L36" s="8">
        <v>28</v>
      </c>
      <c r="M36" s="8">
        <v>35</v>
      </c>
      <c r="N36" s="11">
        <f t="shared" si="7"/>
        <v>0.53333333333333333</v>
      </c>
      <c r="O36" s="11">
        <f t="shared" si="8"/>
        <v>0.43076923076923079</v>
      </c>
      <c r="P36" s="8">
        <v>30</v>
      </c>
      <c r="S36" s="8">
        <v>22</v>
      </c>
      <c r="W36" s="8">
        <v>184</v>
      </c>
      <c r="X36" s="8">
        <v>200</v>
      </c>
    </row>
    <row r="37" spans="1:25" s="8" customFormat="1" x14ac:dyDescent="0.45">
      <c r="B37" s="20"/>
      <c r="D37" s="9"/>
      <c r="E37" s="5"/>
      <c r="K37" s="10"/>
      <c r="N37" s="11"/>
      <c r="O37" s="11"/>
    </row>
    <row r="38" spans="1:25" x14ac:dyDescent="0.45">
      <c r="A38" s="15" t="s">
        <v>21</v>
      </c>
      <c r="B38" s="21"/>
      <c r="E38" s="5" t="s">
        <v>22</v>
      </c>
      <c r="G38">
        <v>0.1</v>
      </c>
      <c r="H38">
        <v>2.4</v>
      </c>
      <c r="I38">
        <v>1.8</v>
      </c>
      <c r="J38">
        <v>3</v>
      </c>
      <c r="K38" s="3">
        <f t="shared" ref="K38:K53" si="9">H38/I38*100</f>
        <v>133.33333333333331</v>
      </c>
      <c r="L38" s="12">
        <v>1.5</v>
      </c>
      <c r="M38" s="12">
        <v>1.7</v>
      </c>
      <c r="N38" s="11">
        <f t="shared" ref="N38:N53" si="10">L38/I38</f>
        <v>0.83333333333333326</v>
      </c>
      <c r="O38" s="11">
        <f t="shared" ref="O38:O53" si="11">L38/J38</f>
        <v>0.5</v>
      </c>
      <c r="P38">
        <v>4</v>
      </c>
      <c r="S38">
        <v>32</v>
      </c>
      <c r="T38">
        <v>1</v>
      </c>
      <c r="U38">
        <v>22</v>
      </c>
      <c r="W38">
        <v>30</v>
      </c>
      <c r="X38">
        <v>35</v>
      </c>
    </row>
    <row r="39" spans="1:25" x14ac:dyDescent="0.45">
      <c r="E39" s="5" t="s">
        <v>23</v>
      </c>
      <c r="G39">
        <v>0.1</v>
      </c>
      <c r="H39">
        <v>13.5</v>
      </c>
      <c r="I39">
        <v>8.75</v>
      </c>
      <c r="J39">
        <v>15.5</v>
      </c>
      <c r="K39" s="3">
        <f t="shared" si="9"/>
        <v>154.28571428571431</v>
      </c>
      <c r="L39" s="12">
        <v>3.1</v>
      </c>
      <c r="M39" s="12">
        <v>4.2</v>
      </c>
      <c r="N39" s="11">
        <f t="shared" si="10"/>
        <v>0.35428571428571431</v>
      </c>
      <c r="O39" s="11">
        <f t="shared" si="11"/>
        <v>0.2</v>
      </c>
      <c r="P39">
        <v>4</v>
      </c>
      <c r="S39">
        <v>36</v>
      </c>
      <c r="T39">
        <v>1</v>
      </c>
      <c r="U39">
        <v>22</v>
      </c>
      <c r="W39">
        <v>35</v>
      </c>
      <c r="X39">
        <v>50</v>
      </c>
    </row>
    <row r="40" spans="1:25" x14ac:dyDescent="0.45">
      <c r="E40" s="5" t="s">
        <v>24</v>
      </c>
      <c r="G40">
        <v>0.1</v>
      </c>
      <c r="H40">
        <v>1.85</v>
      </c>
      <c r="I40">
        <v>1.325</v>
      </c>
      <c r="J40">
        <v>2.25</v>
      </c>
      <c r="K40" s="3">
        <f t="shared" si="9"/>
        <v>139.62264150943398</v>
      </c>
      <c r="L40" s="12">
        <v>0.85</v>
      </c>
      <c r="M40" s="12">
        <v>1</v>
      </c>
      <c r="N40" s="11">
        <f t="shared" si="10"/>
        <v>0.64150943396226412</v>
      </c>
      <c r="O40" s="11">
        <f t="shared" si="11"/>
        <v>0.37777777777777777</v>
      </c>
      <c r="P40">
        <v>4</v>
      </c>
      <c r="S40">
        <v>31</v>
      </c>
      <c r="T40">
        <v>0.6</v>
      </c>
      <c r="U40">
        <v>12</v>
      </c>
      <c r="W40">
        <v>30</v>
      </c>
      <c r="X40">
        <v>35</v>
      </c>
    </row>
    <row r="41" spans="1:25" x14ac:dyDescent="0.45">
      <c r="E41" s="5" t="s">
        <v>25</v>
      </c>
      <c r="G41">
        <v>0.1</v>
      </c>
      <c r="H41">
        <v>3</v>
      </c>
      <c r="I41">
        <v>2.6</v>
      </c>
      <c r="J41">
        <v>4.0999999999999996</v>
      </c>
      <c r="K41" s="3">
        <f t="shared" si="9"/>
        <v>115.38461538461537</v>
      </c>
      <c r="L41" s="12">
        <v>1</v>
      </c>
      <c r="M41" s="12">
        <v>1.4</v>
      </c>
      <c r="N41" s="11">
        <f t="shared" si="10"/>
        <v>0.38461538461538458</v>
      </c>
      <c r="O41" s="11">
        <f t="shared" si="11"/>
        <v>0.24390243902439027</v>
      </c>
      <c r="P41">
        <v>4</v>
      </c>
      <c r="S41">
        <v>26</v>
      </c>
      <c r="T41">
        <v>1</v>
      </c>
      <c r="U41">
        <v>20</v>
      </c>
      <c r="W41">
        <v>22</v>
      </c>
      <c r="X41">
        <v>40</v>
      </c>
    </row>
    <row r="42" spans="1:25" x14ac:dyDescent="0.45">
      <c r="E42" s="5" t="s">
        <v>26</v>
      </c>
      <c r="G42">
        <v>0.1</v>
      </c>
      <c r="H42">
        <v>5.4</v>
      </c>
      <c r="I42">
        <v>4.0999999999999996</v>
      </c>
      <c r="J42">
        <v>6.8</v>
      </c>
      <c r="K42" s="3">
        <f t="shared" si="9"/>
        <v>131.70731707317077</v>
      </c>
      <c r="L42" s="12">
        <v>1.6</v>
      </c>
      <c r="M42" s="12">
        <v>1.9</v>
      </c>
      <c r="N42" s="11">
        <f t="shared" si="10"/>
        <v>0.39024390243902446</v>
      </c>
      <c r="O42" s="11">
        <f t="shared" si="11"/>
        <v>0.23529411764705885</v>
      </c>
      <c r="P42">
        <v>4</v>
      </c>
      <c r="S42">
        <v>27</v>
      </c>
      <c r="T42">
        <v>1</v>
      </c>
      <c r="U42">
        <v>20</v>
      </c>
      <c r="W42">
        <v>22</v>
      </c>
      <c r="X42">
        <v>35</v>
      </c>
    </row>
    <row r="43" spans="1:25" x14ac:dyDescent="0.45">
      <c r="E43" s="5" t="s">
        <v>27</v>
      </c>
      <c r="G43">
        <v>0.1</v>
      </c>
      <c r="H43">
        <v>11.5</v>
      </c>
      <c r="I43">
        <v>19.25</v>
      </c>
      <c r="J43">
        <v>25</v>
      </c>
      <c r="K43" s="3">
        <f t="shared" si="9"/>
        <v>59.740259740259738</v>
      </c>
      <c r="L43" s="12">
        <v>6</v>
      </c>
      <c r="M43" s="12">
        <v>8.5</v>
      </c>
      <c r="N43" s="11">
        <f t="shared" si="10"/>
        <v>0.31168831168831168</v>
      </c>
      <c r="O43" s="11">
        <f t="shared" si="11"/>
        <v>0.24</v>
      </c>
      <c r="P43">
        <v>5</v>
      </c>
      <c r="Q43">
        <v>-44</v>
      </c>
      <c r="R43">
        <v>-34</v>
      </c>
      <c r="S43">
        <v>32</v>
      </c>
      <c r="T43">
        <v>0.5</v>
      </c>
      <c r="U43">
        <v>4</v>
      </c>
      <c r="W43">
        <v>120</v>
      </c>
      <c r="X43">
        <v>150</v>
      </c>
    </row>
    <row r="44" spans="1:25" x14ac:dyDescent="0.45">
      <c r="E44" s="5" t="s">
        <v>91</v>
      </c>
      <c r="G44">
        <v>0.1</v>
      </c>
      <c r="H44">
        <v>0.9</v>
      </c>
      <c r="I44">
        <v>1.85</v>
      </c>
      <c r="J44">
        <v>2.2999999999999998</v>
      </c>
      <c r="K44" s="3">
        <f t="shared" si="9"/>
        <v>48.648648648648646</v>
      </c>
      <c r="L44" s="12">
        <v>1.3</v>
      </c>
      <c r="M44" s="12">
        <v>1.5</v>
      </c>
      <c r="N44" s="11">
        <f t="shared" si="10"/>
        <v>0.70270270270270274</v>
      </c>
      <c r="O44" s="11">
        <f t="shared" si="11"/>
        <v>0.56521739130434789</v>
      </c>
      <c r="P44">
        <v>4</v>
      </c>
      <c r="Q44">
        <v>-45</v>
      </c>
      <c r="R44">
        <v>-35</v>
      </c>
      <c r="S44">
        <v>35</v>
      </c>
      <c r="T44">
        <v>1</v>
      </c>
      <c r="U44">
        <v>18</v>
      </c>
      <c r="W44">
        <v>30</v>
      </c>
      <c r="X44">
        <v>60</v>
      </c>
    </row>
    <row r="45" spans="1:25" x14ac:dyDescent="0.45">
      <c r="E45" s="5" t="s">
        <v>28</v>
      </c>
      <c r="G45">
        <v>0.1</v>
      </c>
      <c r="H45">
        <v>5.3</v>
      </c>
      <c r="I45">
        <v>4.3600000000000003</v>
      </c>
      <c r="J45">
        <v>7</v>
      </c>
      <c r="K45" s="3">
        <f t="shared" si="9"/>
        <v>121.55963302752293</v>
      </c>
      <c r="L45" s="12">
        <v>1.7</v>
      </c>
      <c r="M45" s="12">
        <v>1.9</v>
      </c>
      <c r="N45" s="11">
        <f t="shared" si="10"/>
        <v>0.38990825688073388</v>
      </c>
      <c r="O45" s="11">
        <f t="shared" si="11"/>
        <v>0.24285714285714285</v>
      </c>
      <c r="P45">
        <v>4</v>
      </c>
      <c r="Q45">
        <v>-47</v>
      </c>
      <c r="R45">
        <v>-37</v>
      </c>
      <c r="S45">
        <v>37</v>
      </c>
      <c r="T45">
        <v>0.5</v>
      </c>
      <c r="U45">
        <v>5.5</v>
      </c>
      <c r="W45">
        <v>48</v>
      </c>
      <c r="X45">
        <v>60</v>
      </c>
    </row>
    <row r="46" spans="1:25" x14ac:dyDescent="0.45">
      <c r="E46" s="5" t="s">
        <v>29</v>
      </c>
      <c r="G46">
        <v>0.1</v>
      </c>
      <c r="H46">
        <v>16</v>
      </c>
      <c r="I46">
        <v>32</v>
      </c>
      <c r="J46">
        <v>40</v>
      </c>
      <c r="K46" s="3">
        <f t="shared" si="9"/>
        <v>50</v>
      </c>
      <c r="L46" s="12">
        <v>6</v>
      </c>
      <c r="M46" s="12">
        <v>7.9</v>
      </c>
      <c r="N46" s="11">
        <f t="shared" si="10"/>
        <v>0.1875</v>
      </c>
      <c r="O46" s="11">
        <f t="shared" si="11"/>
        <v>0.15</v>
      </c>
      <c r="P46">
        <v>4</v>
      </c>
      <c r="Q46">
        <v>-38</v>
      </c>
      <c r="R46">
        <v>-28</v>
      </c>
      <c r="S46">
        <v>28</v>
      </c>
      <c r="T46">
        <v>1</v>
      </c>
      <c r="U46">
        <v>9</v>
      </c>
      <c r="W46">
        <v>125</v>
      </c>
      <c r="X46">
        <v>140</v>
      </c>
    </row>
    <row r="47" spans="1:25" x14ac:dyDescent="0.45">
      <c r="E47" s="5" t="s">
        <v>30</v>
      </c>
      <c r="G47">
        <v>0.1</v>
      </c>
      <c r="H47">
        <v>22</v>
      </c>
      <c r="I47">
        <v>39</v>
      </c>
      <c r="J47">
        <v>50</v>
      </c>
      <c r="K47" s="3">
        <f t="shared" si="9"/>
        <v>56.410256410256409</v>
      </c>
      <c r="L47" s="12">
        <v>7.5</v>
      </c>
      <c r="M47" s="12">
        <v>10</v>
      </c>
      <c r="N47" s="11">
        <f t="shared" si="10"/>
        <v>0.19230769230769232</v>
      </c>
      <c r="O47" s="11">
        <f t="shared" si="11"/>
        <v>0.15</v>
      </c>
      <c r="P47">
        <v>4</v>
      </c>
      <c r="S47">
        <v>34</v>
      </c>
      <c r="T47">
        <v>1</v>
      </c>
      <c r="U47">
        <v>10</v>
      </c>
      <c r="W47">
        <v>120</v>
      </c>
      <c r="X47">
        <v>130</v>
      </c>
    </row>
    <row r="48" spans="1:25" x14ac:dyDescent="0.45">
      <c r="E48" s="5" t="s">
        <v>31</v>
      </c>
      <c r="G48">
        <v>0.1</v>
      </c>
      <c r="H48">
        <v>9.5</v>
      </c>
      <c r="I48">
        <v>10.75</v>
      </c>
      <c r="J48">
        <v>15.5</v>
      </c>
      <c r="K48" s="3">
        <f t="shared" si="9"/>
        <v>88.372093023255815</v>
      </c>
      <c r="L48" s="12">
        <v>2.5</v>
      </c>
      <c r="M48" s="12">
        <v>3.6</v>
      </c>
      <c r="N48" s="11">
        <f t="shared" si="10"/>
        <v>0.23255813953488372</v>
      </c>
      <c r="O48" s="11">
        <f t="shared" si="11"/>
        <v>0.16129032258064516</v>
      </c>
      <c r="P48">
        <v>4</v>
      </c>
      <c r="Q48">
        <v>-48</v>
      </c>
      <c r="R48">
        <v>-38</v>
      </c>
      <c r="S48">
        <v>36</v>
      </c>
      <c r="T48">
        <v>0.9</v>
      </c>
      <c r="U48">
        <v>18</v>
      </c>
      <c r="W48">
        <v>38</v>
      </c>
      <c r="X48">
        <v>55</v>
      </c>
    </row>
    <row r="49" spans="1:25" x14ac:dyDescent="0.45">
      <c r="E49" s="5" t="s">
        <v>32</v>
      </c>
      <c r="G49">
        <v>0.1</v>
      </c>
      <c r="H49">
        <v>21</v>
      </c>
      <c r="I49">
        <v>14</v>
      </c>
      <c r="J49">
        <v>24.5</v>
      </c>
      <c r="K49" s="3">
        <f t="shared" si="9"/>
        <v>150</v>
      </c>
      <c r="L49" s="12">
        <v>4</v>
      </c>
      <c r="M49" s="12">
        <v>5.8</v>
      </c>
      <c r="N49" s="11">
        <f t="shared" si="10"/>
        <v>0.2857142857142857</v>
      </c>
      <c r="O49" s="11">
        <f t="shared" si="11"/>
        <v>0.16326530612244897</v>
      </c>
      <c r="P49">
        <v>4</v>
      </c>
      <c r="Q49">
        <v>-41</v>
      </c>
      <c r="R49">
        <v>-31</v>
      </c>
      <c r="S49">
        <v>29</v>
      </c>
      <c r="T49">
        <v>1</v>
      </c>
      <c r="U49">
        <v>17</v>
      </c>
      <c r="W49">
        <v>60</v>
      </c>
      <c r="X49">
        <v>80</v>
      </c>
    </row>
    <row r="50" spans="1:25" x14ac:dyDescent="0.45">
      <c r="E50" s="5" t="s">
        <v>33</v>
      </c>
      <c r="G50">
        <v>0.1</v>
      </c>
      <c r="H50">
        <v>6.3</v>
      </c>
      <c r="I50">
        <v>5.85</v>
      </c>
      <c r="J50">
        <v>9</v>
      </c>
      <c r="K50" s="3">
        <f t="shared" si="9"/>
        <v>107.69230769230769</v>
      </c>
      <c r="L50" s="12">
        <v>1.3</v>
      </c>
      <c r="M50" s="12">
        <v>1.5</v>
      </c>
      <c r="N50" s="11">
        <f t="shared" si="10"/>
        <v>0.22222222222222224</v>
      </c>
      <c r="O50" s="11">
        <f t="shared" si="11"/>
        <v>0.14444444444444446</v>
      </c>
      <c r="P50">
        <v>4</v>
      </c>
      <c r="Q50">
        <v>-50</v>
      </c>
      <c r="R50">
        <v>-40</v>
      </c>
      <c r="S50">
        <v>42</v>
      </c>
      <c r="T50">
        <v>0.7</v>
      </c>
      <c r="U50">
        <v>10.5</v>
      </c>
      <c r="W50">
        <v>30</v>
      </c>
      <c r="X50">
        <v>40</v>
      </c>
    </row>
    <row r="51" spans="1:25" x14ac:dyDescent="0.45">
      <c r="E51" s="5" t="s">
        <v>34</v>
      </c>
      <c r="G51">
        <v>0.1</v>
      </c>
      <c r="H51">
        <v>13.6</v>
      </c>
      <c r="I51">
        <v>13.8</v>
      </c>
      <c r="J51">
        <v>20.6</v>
      </c>
      <c r="K51" s="3">
        <f t="shared" si="9"/>
        <v>98.550724637681157</v>
      </c>
      <c r="L51" s="12">
        <v>3.2</v>
      </c>
      <c r="M51" s="12">
        <v>4.7</v>
      </c>
      <c r="N51" s="11">
        <f t="shared" si="10"/>
        <v>0.2318840579710145</v>
      </c>
      <c r="O51" s="11">
        <f t="shared" si="11"/>
        <v>0.1553398058252427</v>
      </c>
      <c r="P51">
        <v>4</v>
      </c>
      <c r="Q51">
        <v>-42</v>
      </c>
      <c r="R51">
        <v>-32</v>
      </c>
      <c r="S51">
        <v>32</v>
      </c>
      <c r="T51">
        <v>1</v>
      </c>
      <c r="U51">
        <v>22</v>
      </c>
      <c r="W51">
        <v>55</v>
      </c>
      <c r="X51">
        <v>75</v>
      </c>
    </row>
    <row r="52" spans="1:25" x14ac:dyDescent="0.45">
      <c r="E52" s="5" t="s">
        <v>36</v>
      </c>
      <c r="G52">
        <v>0.1</v>
      </c>
      <c r="H52">
        <v>21</v>
      </c>
      <c r="I52">
        <v>99.5</v>
      </c>
      <c r="J52">
        <v>110</v>
      </c>
      <c r="K52" s="3">
        <f t="shared" si="9"/>
        <v>21.105527638190953</v>
      </c>
      <c r="L52" s="12">
        <v>22</v>
      </c>
      <c r="M52" s="12">
        <v>28</v>
      </c>
      <c r="N52" s="11">
        <f t="shared" si="10"/>
        <v>0.22110552763819097</v>
      </c>
      <c r="O52" s="11">
        <f t="shared" si="11"/>
        <v>0.2</v>
      </c>
      <c r="P52">
        <v>5</v>
      </c>
      <c r="S52">
        <v>23</v>
      </c>
      <c r="T52">
        <v>1</v>
      </c>
      <c r="U52">
        <v>7</v>
      </c>
      <c r="W52">
        <v>262</v>
      </c>
      <c r="X52">
        <v>316</v>
      </c>
    </row>
    <row r="53" spans="1:25" x14ac:dyDescent="0.45">
      <c r="E53" s="5" t="s">
        <v>35</v>
      </c>
      <c r="G53">
        <v>0.1</v>
      </c>
      <c r="H53">
        <v>5.5</v>
      </c>
      <c r="I53">
        <v>9.25</v>
      </c>
      <c r="J53">
        <v>12</v>
      </c>
      <c r="K53" s="3">
        <f t="shared" si="9"/>
        <v>59.45945945945946</v>
      </c>
      <c r="L53" s="12">
        <v>4.5</v>
      </c>
      <c r="M53" s="12">
        <v>4.7</v>
      </c>
      <c r="N53" s="11">
        <f t="shared" si="10"/>
        <v>0.48648648648648651</v>
      </c>
      <c r="O53" s="11">
        <f t="shared" si="11"/>
        <v>0.375</v>
      </c>
      <c r="P53">
        <v>5</v>
      </c>
      <c r="Q53">
        <v>-35</v>
      </c>
      <c r="R53">
        <v>-25</v>
      </c>
      <c r="S53">
        <v>35</v>
      </c>
      <c r="T53">
        <v>0.9</v>
      </c>
      <c r="U53">
        <v>18</v>
      </c>
      <c r="W53">
        <v>52</v>
      </c>
      <c r="X53">
        <v>70</v>
      </c>
    </row>
    <row r="55" spans="1:25" s="13" customFormat="1" x14ac:dyDescent="0.45">
      <c r="A55" s="13" t="s">
        <v>3</v>
      </c>
      <c r="B55" s="19"/>
      <c r="D55" s="14"/>
    </row>
    <row r="56" spans="1:25" x14ac:dyDescent="0.45">
      <c r="A56" t="s">
        <v>88</v>
      </c>
      <c r="B56" s="6" t="s">
        <v>16</v>
      </c>
      <c r="C56" t="s">
        <v>52</v>
      </c>
      <c r="D56" s="7">
        <v>2013</v>
      </c>
      <c r="E56" s="5" t="s">
        <v>53</v>
      </c>
      <c r="F56" t="s">
        <v>54</v>
      </c>
      <c r="G56">
        <v>7.0000000000000007E-2</v>
      </c>
      <c r="H56">
        <v>17</v>
      </c>
      <c r="I56">
        <v>9.5</v>
      </c>
      <c r="J56">
        <f t="shared" ref="J56:J64" si="12">I56+H56/2</f>
        <v>18</v>
      </c>
      <c r="K56" s="3">
        <f t="shared" ref="K56" si="13">H56/I56*100</f>
        <v>178.94736842105263</v>
      </c>
      <c r="L56">
        <v>4.5</v>
      </c>
      <c r="M56">
        <v>8</v>
      </c>
      <c r="N56" s="11">
        <f t="shared" ref="N56:N78" si="14">L56/I56</f>
        <v>0.47368421052631576</v>
      </c>
      <c r="O56" s="11">
        <f t="shared" ref="O56:O78" si="15">L56/J56</f>
        <v>0.25</v>
      </c>
      <c r="P56">
        <v>21</v>
      </c>
      <c r="S56">
        <v>40</v>
      </c>
      <c r="T56">
        <v>1</v>
      </c>
      <c r="U56">
        <v>16</v>
      </c>
      <c r="W56">
        <v>50</v>
      </c>
      <c r="X56">
        <v>65</v>
      </c>
      <c r="Y56">
        <v>76</v>
      </c>
    </row>
    <row r="57" spans="1:25" x14ac:dyDescent="0.45">
      <c r="A57" t="s">
        <v>88</v>
      </c>
      <c r="B57" s="6" t="s">
        <v>16</v>
      </c>
      <c r="C57" t="s">
        <v>48</v>
      </c>
      <c r="D57" s="7">
        <v>2012</v>
      </c>
      <c r="E57" s="1" t="s">
        <v>89</v>
      </c>
      <c r="F57" t="s">
        <v>90</v>
      </c>
      <c r="G57">
        <v>0.1</v>
      </c>
      <c r="H57">
        <v>6.9</v>
      </c>
      <c r="I57">
        <v>8.35</v>
      </c>
      <c r="J57">
        <f t="shared" si="12"/>
        <v>11.8</v>
      </c>
      <c r="K57" s="3">
        <f t="shared" ref="K57:K58" si="16">H57/I57*100</f>
        <v>82.634730538922156</v>
      </c>
      <c r="L57">
        <v>4</v>
      </c>
      <c r="N57" s="11">
        <f t="shared" si="14"/>
        <v>0.47904191616766467</v>
      </c>
      <c r="O57" s="11">
        <f t="shared" si="15"/>
        <v>0.33898305084745761</v>
      </c>
      <c r="P57">
        <v>15</v>
      </c>
      <c r="S57">
        <v>33.299999999999997</v>
      </c>
      <c r="T57">
        <v>0.53</v>
      </c>
      <c r="U57">
        <v>8</v>
      </c>
      <c r="W57">
        <v>35</v>
      </c>
      <c r="Y57">
        <v>90.2</v>
      </c>
    </row>
    <row r="58" spans="1:25" x14ac:dyDescent="0.45">
      <c r="H58">
        <v>12.5</v>
      </c>
      <c r="I58">
        <v>30.25</v>
      </c>
      <c r="J58">
        <f t="shared" si="12"/>
        <v>36.5</v>
      </c>
      <c r="K58" s="3">
        <f t="shared" si="16"/>
        <v>41.32231404958678</v>
      </c>
      <c r="L58">
        <v>11.8</v>
      </c>
      <c r="N58" s="11">
        <f t="shared" si="14"/>
        <v>0.39008264462809922</v>
      </c>
      <c r="O58" s="11">
        <f t="shared" si="15"/>
        <v>0.32328767123287672</v>
      </c>
      <c r="P58">
        <v>15</v>
      </c>
      <c r="S58">
        <v>24.5</v>
      </c>
      <c r="T58">
        <v>0.37</v>
      </c>
      <c r="U58">
        <v>2.8</v>
      </c>
      <c r="W58">
        <v>183</v>
      </c>
      <c r="Y58">
        <v>17.3</v>
      </c>
    </row>
    <row r="59" spans="1:25" x14ac:dyDescent="0.45">
      <c r="A59" t="s">
        <v>88</v>
      </c>
      <c r="B59" s="6" t="s">
        <v>16</v>
      </c>
      <c r="C59" t="s">
        <v>93</v>
      </c>
      <c r="D59" s="7">
        <v>2016</v>
      </c>
      <c r="E59" s="5" t="s">
        <v>92</v>
      </c>
      <c r="F59" t="s">
        <v>94</v>
      </c>
      <c r="G59">
        <v>0.05</v>
      </c>
      <c r="H59">
        <v>3.6</v>
      </c>
      <c r="I59">
        <v>3.5</v>
      </c>
      <c r="J59">
        <f t="shared" si="12"/>
        <v>5.3</v>
      </c>
      <c r="K59" s="3">
        <f t="shared" ref="K59:K64" si="17">H59/I59*100</f>
        <v>102.85714285714288</v>
      </c>
      <c r="L59">
        <v>2</v>
      </c>
      <c r="M59">
        <v>3.8</v>
      </c>
      <c r="N59" s="11">
        <f t="shared" si="14"/>
        <v>0.5714285714285714</v>
      </c>
      <c r="O59" s="11">
        <f t="shared" si="15"/>
        <v>0.37735849056603776</v>
      </c>
      <c r="P59">
        <v>11</v>
      </c>
      <c r="S59">
        <v>39</v>
      </c>
      <c r="T59">
        <v>0.7</v>
      </c>
    </row>
    <row r="60" spans="1:25" x14ac:dyDescent="0.45">
      <c r="H60">
        <v>0.75</v>
      </c>
      <c r="I60">
        <v>1.875</v>
      </c>
      <c r="J60">
        <f t="shared" si="12"/>
        <v>2.25</v>
      </c>
      <c r="K60" s="3">
        <f t="shared" si="17"/>
        <v>40</v>
      </c>
      <c r="L60">
        <v>17.5</v>
      </c>
      <c r="N60" s="11">
        <f t="shared" si="14"/>
        <v>9.3333333333333339</v>
      </c>
      <c r="O60" s="11">
        <f t="shared" si="15"/>
        <v>7.7777777777777777</v>
      </c>
      <c r="P60">
        <v>11</v>
      </c>
      <c r="S60">
        <v>33.75</v>
      </c>
      <c r="T60">
        <v>0.4</v>
      </c>
    </row>
    <row r="61" spans="1:25" x14ac:dyDescent="0.45">
      <c r="A61" t="s">
        <v>95</v>
      </c>
      <c r="B61" s="6" t="s">
        <v>108</v>
      </c>
      <c r="D61" s="7">
        <v>2019</v>
      </c>
      <c r="E61" t="s">
        <v>96</v>
      </c>
      <c r="F61" t="s">
        <v>97</v>
      </c>
      <c r="G61">
        <v>0.1</v>
      </c>
      <c r="H61">
        <v>1.7</v>
      </c>
      <c r="I61">
        <v>3.85</v>
      </c>
      <c r="J61">
        <f t="shared" si="12"/>
        <v>4.7</v>
      </c>
      <c r="K61" s="3">
        <f t="shared" si="17"/>
        <v>44.155844155844157</v>
      </c>
      <c r="L61">
        <v>6</v>
      </c>
      <c r="M61">
        <v>10</v>
      </c>
      <c r="N61" s="11">
        <f t="shared" si="14"/>
        <v>1.5584415584415585</v>
      </c>
      <c r="O61" s="11">
        <f t="shared" si="15"/>
        <v>1.2765957446808509</v>
      </c>
      <c r="P61">
        <v>4</v>
      </c>
      <c r="S61">
        <v>25</v>
      </c>
      <c r="T61">
        <v>0.25</v>
      </c>
      <c r="U61">
        <v>1.25</v>
      </c>
    </row>
    <row r="62" spans="1:25" x14ac:dyDescent="0.45">
      <c r="A62" t="s">
        <v>88</v>
      </c>
      <c r="B62" s="6" t="s">
        <v>56</v>
      </c>
      <c r="D62" s="7">
        <v>2012</v>
      </c>
      <c r="E62" s="5" t="s">
        <v>98</v>
      </c>
      <c r="F62" t="s">
        <v>90</v>
      </c>
      <c r="G62">
        <v>0.1</v>
      </c>
      <c r="H62">
        <v>8</v>
      </c>
      <c r="I62">
        <v>8.5</v>
      </c>
      <c r="J62">
        <f t="shared" si="12"/>
        <v>12.5</v>
      </c>
      <c r="K62" s="3">
        <f t="shared" si="17"/>
        <v>94.117647058823522</v>
      </c>
      <c r="L62">
        <v>4</v>
      </c>
      <c r="N62" s="11">
        <f t="shared" si="14"/>
        <v>0.47058823529411764</v>
      </c>
      <c r="O62" s="11">
        <f t="shared" si="15"/>
        <v>0.32</v>
      </c>
      <c r="P62">
        <v>15</v>
      </c>
      <c r="S62">
        <v>44</v>
      </c>
      <c r="T62">
        <v>1.1000000000000001</v>
      </c>
      <c r="U62">
        <v>16.5</v>
      </c>
    </row>
    <row r="63" spans="1:25" x14ac:dyDescent="0.45">
      <c r="G63">
        <v>0.1</v>
      </c>
      <c r="H63">
        <v>9</v>
      </c>
      <c r="I63">
        <v>29.5</v>
      </c>
      <c r="J63">
        <f t="shared" si="12"/>
        <v>34</v>
      </c>
      <c r="K63" s="3">
        <f t="shared" si="17"/>
        <v>30.508474576271187</v>
      </c>
      <c r="L63">
        <v>11.8</v>
      </c>
      <c r="N63" s="11">
        <f t="shared" si="14"/>
        <v>0.4</v>
      </c>
      <c r="O63" s="11">
        <f t="shared" si="15"/>
        <v>0.34705882352941181</v>
      </c>
      <c r="P63">
        <v>15</v>
      </c>
      <c r="S63">
        <v>33.299999999999997</v>
      </c>
      <c r="T63">
        <v>1.53</v>
      </c>
      <c r="U63">
        <v>8</v>
      </c>
    </row>
    <row r="64" spans="1:25" x14ac:dyDescent="0.45">
      <c r="A64" t="s">
        <v>88</v>
      </c>
      <c r="B64" s="6" t="s">
        <v>56</v>
      </c>
      <c r="D64" s="7">
        <v>2018</v>
      </c>
      <c r="E64" s="5" t="s">
        <v>99</v>
      </c>
      <c r="F64" t="s">
        <v>107</v>
      </c>
      <c r="G64">
        <v>3.5000000000000003E-2</v>
      </c>
      <c r="H64">
        <v>7.6</v>
      </c>
      <c r="I64">
        <v>81.3</v>
      </c>
      <c r="J64">
        <f t="shared" si="12"/>
        <v>85.1</v>
      </c>
      <c r="K64" s="3">
        <f t="shared" si="17"/>
        <v>9.3480934809348089</v>
      </c>
      <c r="L64">
        <v>20.7</v>
      </c>
      <c r="N64" s="11">
        <f t="shared" si="14"/>
        <v>0.25461254612546125</v>
      </c>
      <c r="O64" s="11">
        <f t="shared" si="15"/>
        <v>0.24324324324324326</v>
      </c>
      <c r="P64">
        <v>6</v>
      </c>
      <c r="S64">
        <v>27.7</v>
      </c>
      <c r="T64">
        <v>0.5</v>
      </c>
      <c r="U64">
        <v>17</v>
      </c>
      <c r="W64">
        <v>171</v>
      </c>
      <c r="Y64">
        <v>58.6</v>
      </c>
    </row>
    <row r="65" spans="1:27" x14ac:dyDescent="0.45">
      <c r="G65">
        <v>0.05</v>
      </c>
      <c r="H65">
        <v>25</v>
      </c>
      <c r="I65">
        <v>82.5</v>
      </c>
      <c r="J65">
        <f t="shared" ref="J65:J71" si="18">I65+H65/2</f>
        <v>95</v>
      </c>
      <c r="K65" s="3">
        <f t="shared" ref="K65:K71" si="19">H65/I65*100</f>
        <v>30.303030303030305</v>
      </c>
      <c r="L65">
        <v>19.2</v>
      </c>
      <c r="N65" s="11">
        <f t="shared" si="14"/>
        <v>0.23272727272727273</v>
      </c>
      <c r="O65" s="11">
        <f t="shared" si="15"/>
        <v>0.20210526315789473</v>
      </c>
      <c r="P65">
        <v>6</v>
      </c>
      <c r="S65">
        <v>27.8</v>
      </c>
      <c r="T65">
        <v>0.4</v>
      </c>
      <c r="U65">
        <v>28.8</v>
      </c>
      <c r="W65">
        <v>196</v>
      </c>
      <c r="Y65">
        <v>36.299999999999997</v>
      </c>
    </row>
    <row r="66" spans="1:27" x14ac:dyDescent="0.45">
      <c r="A66" t="s">
        <v>88</v>
      </c>
      <c r="B66" s="6" t="s">
        <v>86</v>
      </c>
      <c r="D66" s="7">
        <v>2016</v>
      </c>
      <c r="E66" s="5" t="s">
        <v>100</v>
      </c>
      <c r="F66" t="s">
        <v>104</v>
      </c>
      <c r="G66">
        <v>7.0000000000000007E-2</v>
      </c>
      <c r="H66">
        <v>22</v>
      </c>
      <c r="I66">
        <v>39</v>
      </c>
      <c r="J66">
        <f t="shared" si="18"/>
        <v>50</v>
      </c>
      <c r="K66" s="3">
        <f t="shared" si="19"/>
        <v>56.410256410256409</v>
      </c>
      <c r="L66">
        <v>15</v>
      </c>
      <c r="M66">
        <v>18.399999999999999</v>
      </c>
      <c r="N66" s="11">
        <f t="shared" si="14"/>
        <v>0.38461538461538464</v>
      </c>
      <c r="O66" s="11">
        <f t="shared" si="15"/>
        <v>0.3</v>
      </c>
      <c r="P66">
        <v>15</v>
      </c>
      <c r="S66">
        <v>28</v>
      </c>
      <c r="T66">
        <v>0.37</v>
      </c>
      <c r="U66">
        <v>4.0999999999999996</v>
      </c>
      <c r="W66">
        <v>110</v>
      </c>
      <c r="X66">
        <v>145</v>
      </c>
      <c r="Y66">
        <v>15.2</v>
      </c>
    </row>
    <row r="67" spans="1:27" x14ac:dyDescent="0.45">
      <c r="A67" t="s">
        <v>88</v>
      </c>
      <c r="B67" s="6" t="s">
        <v>105</v>
      </c>
      <c r="D67" s="7">
        <v>2014</v>
      </c>
      <c r="E67" s="5" t="s">
        <v>101</v>
      </c>
      <c r="F67" t="s">
        <v>103</v>
      </c>
      <c r="G67">
        <v>0.05</v>
      </c>
      <c r="H67">
        <v>40</v>
      </c>
      <c r="I67">
        <v>80</v>
      </c>
      <c r="J67">
        <f t="shared" si="18"/>
        <v>100</v>
      </c>
      <c r="K67" s="3">
        <f t="shared" si="19"/>
        <v>50</v>
      </c>
      <c r="L67">
        <v>50</v>
      </c>
      <c r="M67">
        <v>69</v>
      </c>
      <c r="N67" s="11">
        <f t="shared" si="14"/>
        <v>0.625</v>
      </c>
      <c r="O67" s="11">
        <f t="shared" si="15"/>
        <v>0.5</v>
      </c>
      <c r="P67">
        <v>18</v>
      </c>
      <c r="S67">
        <v>26</v>
      </c>
      <c r="T67">
        <v>0.9</v>
      </c>
      <c r="U67">
        <v>85</v>
      </c>
      <c r="W67">
        <v>220</v>
      </c>
      <c r="X67">
        <v>278</v>
      </c>
      <c r="Y67">
        <v>207</v>
      </c>
    </row>
    <row r="68" spans="1:27" x14ac:dyDescent="0.45">
      <c r="A68" t="s">
        <v>88</v>
      </c>
      <c r="B68" s="6" t="s">
        <v>106</v>
      </c>
      <c r="D68" s="7">
        <v>2016</v>
      </c>
      <c r="E68" s="5" t="s">
        <v>102</v>
      </c>
      <c r="F68" t="s">
        <v>103</v>
      </c>
      <c r="G68">
        <v>0.05</v>
      </c>
      <c r="H68">
        <v>23</v>
      </c>
      <c r="I68">
        <v>78.5</v>
      </c>
      <c r="J68">
        <f t="shared" si="18"/>
        <v>90</v>
      </c>
      <c r="K68" s="3">
        <f t="shared" si="19"/>
        <v>29.29936305732484</v>
      </c>
      <c r="L68">
        <v>34</v>
      </c>
      <c r="M68">
        <v>49</v>
      </c>
      <c r="N68" s="11">
        <f t="shared" si="14"/>
        <v>0.43312101910828027</v>
      </c>
      <c r="O68" s="11">
        <f t="shared" si="15"/>
        <v>0.37777777777777777</v>
      </c>
      <c r="P68">
        <v>15</v>
      </c>
      <c r="S68">
        <v>27</v>
      </c>
      <c r="T68">
        <v>0.7</v>
      </c>
      <c r="U68">
        <v>52</v>
      </c>
      <c r="W68">
        <v>150</v>
      </c>
      <c r="X68">
        <v>307</v>
      </c>
      <c r="Y68">
        <v>69</v>
      </c>
    </row>
    <row r="69" spans="1:27" x14ac:dyDescent="0.45">
      <c r="A69" t="s">
        <v>88</v>
      </c>
      <c r="B69" s="6" t="s">
        <v>76</v>
      </c>
      <c r="C69" t="s">
        <v>93</v>
      </c>
      <c r="D69" s="7">
        <v>2010</v>
      </c>
      <c r="E69" s="5" t="s">
        <v>109</v>
      </c>
      <c r="F69" t="s">
        <v>111</v>
      </c>
      <c r="G69">
        <v>0.1</v>
      </c>
      <c r="H69">
        <v>60</v>
      </c>
      <c r="I69">
        <v>110</v>
      </c>
      <c r="J69">
        <f t="shared" si="18"/>
        <v>140</v>
      </c>
      <c r="K69" s="3">
        <f t="shared" si="19"/>
        <v>54.54545454545454</v>
      </c>
      <c r="L69">
        <v>60</v>
      </c>
      <c r="N69" s="11">
        <f t="shared" si="14"/>
        <v>0.54545454545454541</v>
      </c>
      <c r="O69" s="11">
        <f t="shared" si="15"/>
        <v>0.42857142857142855</v>
      </c>
      <c r="P69">
        <v>20</v>
      </c>
      <c r="S69">
        <v>21</v>
      </c>
      <c r="T69">
        <v>0.9</v>
      </c>
      <c r="U69">
        <v>25.2</v>
      </c>
    </row>
    <row r="70" spans="1:27" x14ac:dyDescent="0.45">
      <c r="A70" t="s">
        <v>88</v>
      </c>
      <c r="B70" s="6" t="s">
        <v>76</v>
      </c>
      <c r="C70" t="s">
        <v>49</v>
      </c>
      <c r="D70" s="7">
        <v>2011</v>
      </c>
      <c r="E70" s="5" t="s">
        <v>110</v>
      </c>
      <c r="F70" t="s">
        <v>90</v>
      </c>
      <c r="G70">
        <v>0.1</v>
      </c>
      <c r="H70">
        <v>5</v>
      </c>
      <c r="I70">
        <v>10</v>
      </c>
      <c r="J70">
        <f t="shared" si="18"/>
        <v>12.5</v>
      </c>
      <c r="K70" s="3">
        <f t="shared" si="19"/>
        <v>50</v>
      </c>
      <c r="L70">
        <v>10.5</v>
      </c>
      <c r="N70" s="11">
        <f t="shared" si="14"/>
        <v>1.05</v>
      </c>
      <c r="O70" s="11">
        <f t="shared" si="15"/>
        <v>0.84</v>
      </c>
      <c r="P70">
        <v>15</v>
      </c>
      <c r="S70">
        <v>24.7</v>
      </c>
      <c r="U70">
        <v>41</v>
      </c>
    </row>
    <row r="71" spans="1:27" x14ac:dyDescent="0.45">
      <c r="G71">
        <v>0.1</v>
      </c>
      <c r="H71">
        <v>4.8</v>
      </c>
      <c r="I71">
        <v>7.2</v>
      </c>
      <c r="J71">
        <f t="shared" si="18"/>
        <v>9.6</v>
      </c>
      <c r="K71" s="3">
        <f t="shared" si="19"/>
        <v>66.666666666666657</v>
      </c>
      <c r="L71">
        <v>8.1</v>
      </c>
      <c r="N71" s="11">
        <f t="shared" si="14"/>
        <v>1.125</v>
      </c>
      <c r="O71" s="11">
        <f t="shared" si="15"/>
        <v>0.84375</v>
      </c>
      <c r="P71">
        <v>15</v>
      </c>
      <c r="S71">
        <v>27.2</v>
      </c>
      <c r="U71">
        <v>12</v>
      </c>
    </row>
    <row r="72" spans="1:27" x14ac:dyDescent="0.45">
      <c r="A72" t="s">
        <v>88</v>
      </c>
      <c r="B72" s="6" t="s">
        <v>119</v>
      </c>
      <c r="D72" s="7">
        <v>2011</v>
      </c>
      <c r="E72" s="4" t="s">
        <v>112</v>
      </c>
      <c r="F72" t="s">
        <v>116</v>
      </c>
      <c r="G72">
        <v>0.15</v>
      </c>
      <c r="H72">
        <v>20</v>
      </c>
      <c r="I72">
        <v>40</v>
      </c>
      <c r="J72">
        <f t="shared" ref="J72:J78" si="20">I72+H72/2</f>
        <v>50</v>
      </c>
      <c r="K72" s="3">
        <f t="shared" ref="K72:K78" si="21">H72/I72*100</f>
        <v>50</v>
      </c>
      <c r="L72">
        <v>23.4</v>
      </c>
      <c r="M72">
        <v>30</v>
      </c>
      <c r="N72" s="11">
        <f t="shared" si="14"/>
        <v>0.58499999999999996</v>
      </c>
      <c r="O72" s="11">
        <f t="shared" si="15"/>
        <v>0.46799999999999997</v>
      </c>
      <c r="P72">
        <v>16</v>
      </c>
      <c r="S72">
        <v>23</v>
      </c>
      <c r="T72">
        <v>1</v>
      </c>
      <c r="U72">
        <v>10</v>
      </c>
      <c r="W72">
        <v>258</v>
      </c>
      <c r="X72">
        <v>346</v>
      </c>
      <c r="Y72">
        <v>46</v>
      </c>
    </row>
    <row r="73" spans="1:27" x14ac:dyDescent="0.45">
      <c r="A73" t="s">
        <v>88</v>
      </c>
      <c r="B73" s="6" t="s">
        <v>120</v>
      </c>
      <c r="D73" s="7">
        <v>2012</v>
      </c>
      <c r="E73" s="4" t="s">
        <v>113</v>
      </c>
      <c r="F73" t="s">
        <v>116</v>
      </c>
      <c r="G73">
        <v>0.15</v>
      </c>
      <c r="H73">
        <v>23.400000000000002</v>
      </c>
      <c r="I73">
        <v>39</v>
      </c>
      <c r="J73">
        <f t="shared" si="20"/>
        <v>50.7</v>
      </c>
      <c r="K73" s="3">
        <f t="shared" si="21"/>
        <v>60.000000000000007</v>
      </c>
      <c r="L73">
        <v>44.8</v>
      </c>
      <c r="M73">
        <v>76.2</v>
      </c>
      <c r="N73" s="11">
        <f t="shared" si="14"/>
        <v>1.1487179487179486</v>
      </c>
      <c r="O73" s="11">
        <f t="shared" si="15"/>
        <v>0.88362919132149886</v>
      </c>
      <c r="P73">
        <v>28</v>
      </c>
      <c r="S73">
        <v>20</v>
      </c>
      <c r="T73">
        <v>1</v>
      </c>
      <c r="U73">
        <v>21.4</v>
      </c>
      <c r="W73">
        <v>330</v>
      </c>
      <c r="X73">
        <v>390</v>
      </c>
      <c r="Y73">
        <v>88</v>
      </c>
    </row>
    <row r="74" spans="1:27" x14ac:dyDescent="0.45">
      <c r="A74" t="s">
        <v>88</v>
      </c>
      <c r="B74" s="6" t="s">
        <v>86</v>
      </c>
      <c r="D74" s="7">
        <v>2009</v>
      </c>
      <c r="E74" s="4" t="s">
        <v>114</v>
      </c>
      <c r="F74" t="s">
        <v>117</v>
      </c>
      <c r="G74">
        <v>0.15</v>
      </c>
      <c r="H74">
        <v>8</v>
      </c>
      <c r="I74">
        <v>8</v>
      </c>
      <c r="J74">
        <f t="shared" si="20"/>
        <v>12</v>
      </c>
      <c r="K74" s="3">
        <f t="shared" si="21"/>
        <v>100</v>
      </c>
      <c r="L74">
        <v>18</v>
      </c>
      <c r="M74">
        <v>22</v>
      </c>
      <c r="N74" s="11">
        <f t="shared" si="14"/>
        <v>2.25</v>
      </c>
      <c r="O74" s="11">
        <f t="shared" si="15"/>
        <v>1.5</v>
      </c>
      <c r="P74">
        <v>20</v>
      </c>
      <c r="S74">
        <v>27</v>
      </c>
      <c r="T74">
        <v>1</v>
      </c>
      <c r="U74">
        <v>20.9</v>
      </c>
      <c r="W74">
        <v>175</v>
      </c>
      <c r="X74">
        <v>190</v>
      </c>
      <c r="Y74">
        <v>30</v>
      </c>
    </row>
    <row r="75" spans="1:27" x14ac:dyDescent="0.45">
      <c r="A75" t="s">
        <v>95</v>
      </c>
      <c r="B75" s="6" t="s">
        <v>118</v>
      </c>
      <c r="D75" s="7">
        <v>2013</v>
      </c>
      <c r="E75" s="4" t="s">
        <v>115</v>
      </c>
      <c r="F75" t="s">
        <v>117</v>
      </c>
      <c r="G75">
        <v>0.15</v>
      </c>
      <c r="H75">
        <v>11</v>
      </c>
      <c r="I75">
        <v>12.5</v>
      </c>
      <c r="J75">
        <f t="shared" si="20"/>
        <v>18</v>
      </c>
      <c r="K75" s="3">
        <f t="shared" si="21"/>
        <v>88</v>
      </c>
      <c r="L75">
        <v>20</v>
      </c>
      <c r="M75">
        <v>40</v>
      </c>
      <c r="N75" s="11">
        <f t="shared" si="14"/>
        <v>1.6</v>
      </c>
      <c r="O75" s="11">
        <f t="shared" si="15"/>
        <v>1.1111111111111112</v>
      </c>
      <c r="P75">
        <v>17.5</v>
      </c>
      <c r="S75">
        <v>18</v>
      </c>
      <c r="T75">
        <v>1</v>
      </c>
      <c r="U75">
        <v>11</v>
      </c>
      <c r="W75">
        <v>120</v>
      </c>
      <c r="X75">
        <v>170</v>
      </c>
      <c r="Y75">
        <v>22</v>
      </c>
    </row>
    <row r="76" spans="1:27" x14ac:dyDescent="0.45">
      <c r="A76" t="s">
        <v>95</v>
      </c>
      <c r="B76" s="6" t="s">
        <v>118</v>
      </c>
      <c r="D76" s="7">
        <v>2015</v>
      </c>
      <c r="E76" s="5" t="s">
        <v>121</v>
      </c>
      <c r="F76" t="s">
        <v>122</v>
      </c>
      <c r="G76">
        <v>0.15</v>
      </c>
      <c r="H76">
        <v>3</v>
      </c>
      <c r="I76">
        <v>6.5</v>
      </c>
      <c r="J76">
        <f t="shared" si="20"/>
        <v>8</v>
      </c>
      <c r="K76" s="3">
        <f t="shared" si="21"/>
        <v>46.153846153846153</v>
      </c>
      <c r="L76">
        <v>6</v>
      </c>
      <c r="M76">
        <v>8</v>
      </c>
      <c r="N76" s="11">
        <f t="shared" si="14"/>
        <v>0.92307692307692313</v>
      </c>
      <c r="O76" s="11">
        <f t="shared" si="15"/>
        <v>0.75</v>
      </c>
      <c r="P76">
        <v>14</v>
      </c>
      <c r="W76">
        <v>80</v>
      </c>
      <c r="AA76" t="s">
        <v>126</v>
      </c>
    </row>
    <row r="77" spans="1:27" x14ac:dyDescent="0.45">
      <c r="G77">
        <v>0.15</v>
      </c>
      <c r="H77">
        <v>9</v>
      </c>
      <c r="I77">
        <v>13.5</v>
      </c>
      <c r="J77">
        <f t="shared" si="20"/>
        <v>18</v>
      </c>
      <c r="K77" s="3">
        <f t="shared" si="21"/>
        <v>66.666666666666657</v>
      </c>
      <c r="L77">
        <v>12</v>
      </c>
      <c r="M77">
        <v>14</v>
      </c>
      <c r="N77" s="11">
        <f t="shared" si="14"/>
        <v>0.88888888888888884</v>
      </c>
      <c r="O77" s="11">
        <f t="shared" si="15"/>
        <v>0.66666666666666663</v>
      </c>
      <c r="P77">
        <v>14</v>
      </c>
      <c r="W77">
        <v>160</v>
      </c>
    </row>
    <row r="78" spans="1:27" x14ac:dyDescent="0.45">
      <c r="G78">
        <v>0.1</v>
      </c>
      <c r="H78">
        <v>14</v>
      </c>
      <c r="I78">
        <v>15</v>
      </c>
      <c r="J78">
        <f t="shared" si="20"/>
        <v>22</v>
      </c>
      <c r="K78" s="3">
        <f t="shared" si="21"/>
        <v>93.333333333333329</v>
      </c>
      <c r="L78">
        <v>20</v>
      </c>
      <c r="M78">
        <v>28</v>
      </c>
      <c r="N78" s="11">
        <f t="shared" si="14"/>
        <v>1.3333333333333333</v>
      </c>
      <c r="O78" s="11">
        <f t="shared" si="15"/>
        <v>0.90909090909090906</v>
      </c>
      <c r="P78">
        <v>14</v>
      </c>
      <c r="W78">
        <v>85</v>
      </c>
    </row>
    <row r="79" spans="1:27" x14ac:dyDescent="0.45">
      <c r="K79" s="3"/>
    </row>
    <row r="80" spans="1:27" x14ac:dyDescent="0.45">
      <c r="E80" s="5"/>
      <c r="K80" s="3"/>
    </row>
    <row r="81" spans="1:25" s="13" customFormat="1" x14ac:dyDescent="0.45">
      <c r="A81" s="13" t="s">
        <v>4</v>
      </c>
      <c r="B81" s="19"/>
      <c r="D81" s="14"/>
    </row>
    <row r="82" spans="1:25" x14ac:dyDescent="0.45">
      <c r="B82" s="6" t="s">
        <v>16</v>
      </c>
      <c r="C82" t="s">
        <v>48</v>
      </c>
      <c r="D82" s="7">
        <v>2012</v>
      </c>
      <c r="E82" s="5" t="s">
        <v>123</v>
      </c>
      <c r="F82" t="s">
        <v>124</v>
      </c>
      <c r="G82">
        <v>0.13</v>
      </c>
      <c r="H82">
        <v>2</v>
      </c>
      <c r="I82">
        <v>3</v>
      </c>
      <c r="J82">
        <f t="shared" ref="J82:J93" si="22">I82+H82/2</f>
        <v>4</v>
      </c>
      <c r="K82" s="3">
        <f t="shared" ref="K82:K93" si="23">H82/I82*100</f>
        <v>66.666666666666657</v>
      </c>
      <c r="L82">
        <v>13</v>
      </c>
      <c r="N82" s="11">
        <f t="shared" ref="N82:N93" si="24">L82/I82</f>
        <v>4.333333333333333</v>
      </c>
      <c r="O82" s="11">
        <f t="shared" ref="O82:O93" si="25">L82/J82</f>
        <v>3.25</v>
      </c>
      <c r="P82">
        <v>19</v>
      </c>
      <c r="S82">
        <v>17.5</v>
      </c>
      <c r="T82">
        <v>1.3</v>
      </c>
      <c r="U82">
        <v>2</v>
      </c>
    </row>
    <row r="83" spans="1:25" x14ac:dyDescent="0.45">
      <c r="G83">
        <v>0.13</v>
      </c>
      <c r="H83">
        <v>3.3</v>
      </c>
      <c r="I83">
        <v>2.35</v>
      </c>
      <c r="J83">
        <f t="shared" si="22"/>
        <v>4</v>
      </c>
      <c r="K83" s="3">
        <f t="shared" si="23"/>
        <v>140.42553191489361</v>
      </c>
      <c r="L83">
        <v>2</v>
      </c>
      <c r="N83" s="11">
        <f t="shared" si="24"/>
        <v>0.85106382978723405</v>
      </c>
      <c r="O83" s="11">
        <f t="shared" si="25"/>
        <v>0.5</v>
      </c>
      <c r="P83">
        <v>19</v>
      </c>
      <c r="S83">
        <v>29</v>
      </c>
      <c r="T83">
        <v>1.4</v>
      </c>
      <c r="U83">
        <v>8.3000000000000007</v>
      </c>
    </row>
    <row r="84" spans="1:25" x14ac:dyDescent="0.45">
      <c r="G84">
        <v>0.13</v>
      </c>
      <c r="H84">
        <v>3.5</v>
      </c>
      <c r="I84">
        <v>2.25</v>
      </c>
      <c r="J84">
        <f t="shared" si="22"/>
        <v>4</v>
      </c>
      <c r="K84" s="3">
        <f t="shared" si="23"/>
        <v>155.55555555555557</v>
      </c>
      <c r="L84">
        <v>8</v>
      </c>
      <c r="N84" s="11">
        <f t="shared" si="24"/>
        <v>3.5555555555555554</v>
      </c>
      <c r="O84" s="11">
        <f t="shared" si="25"/>
        <v>2</v>
      </c>
      <c r="P84">
        <v>22</v>
      </c>
      <c r="S84">
        <v>32.5</v>
      </c>
      <c r="U84">
        <v>25.2</v>
      </c>
    </row>
    <row r="85" spans="1:25" x14ac:dyDescent="0.45">
      <c r="B85" s="6" t="s">
        <v>16</v>
      </c>
      <c r="C85" t="s">
        <v>79</v>
      </c>
      <c r="D85" s="7">
        <v>2016</v>
      </c>
      <c r="E85" s="5" t="s">
        <v>127</v>
      </c>
      <c r="F85" t="s">
        <v>133</v>
      </c>
      <c r="G85">
        <v>0.13</v>
      </c>
      <c r="H85">
        <v>2.5</v>
      </c>
      <c r="I85">
        <v>2.75</v>
      </c>
      <c r="J85">
        <f t="shared" si="22"/>
        <v>4</v>
      </c>
      <c r="K85" s="3">
        <f t="shared" si="23"/>
        <v>90.909090909090907</v>
      </c>
      <c r="L85">
        <v>3.4</v>
      </c>
      <c r="N85" s="11">
        <f t="shared" si="24"/>
        <v>1.2363636363636363</v>
      </c>
      <c r="O85" s="11">
        <f t="shared" si="25"/>
        <v>0.85</v>
      </c>
      <c r="P85">
        <v>15</v>
      </c>
      <c r="S85">
        <v>31</v>
      </c>
      <c r="T85">
        <v>0.2</v>
      </c>
      <c r="U85">
        <v>0.28999999999999998</v>
      </c>
    </row>
    <row r="86" spans="1:25" x14ac:dyDescent="0.45">
      <c r="B86" s="6" t="s">
        <v>56</v>
      </c>
      <c r="D86" s="7">
        <v>2017</v>
      </c>
      <c r="E86" s="5" t="s">
        <v>68</v>
      </c>
      <c r="F86" t="s">
        <v>129</v>
      </c>
      <c r="G86">
        <v>0.13</v>
      </c>
      <c r="H86">
        <v>2.7</v>
      </c>
      <c r="I86">
        <v>1.9750000000000001</v>
      </c>
      <c r="J86">
        <f t="shared" si="22"/>
        <v>3.3250000000000002</v>
      </c>
      <c r="K86" s="3">
        <f t="shared" si="23"/>
        <v>136.70886075949366</v>
      </c>
      <c r="L86">
        <v>2.2999999999999998</v>
      </c>
      <c r="N86" s="11">
        <f t="shared" si="24"/>
        <v>1.1645569620253162</v>
      </c>
      <c r="O86" s="11">
        <f t="shared" si="25"/>
        <v>0.69172932330827064</v>
      </c>
      <c r="P86">
        <v>16</v>
      </c>
      <c r="S86">
        <v>22</v>
      </c>
      <c r="U86">
        <v>32</v>
      </c>
    </row>
    <row r="87" spans="1:25" x14ac:dyDescent="0.45">
      <c r="B87" s="6" t="s">
        <v>56</v>
      </c>
      <c r="D87" s="7">
        <v>2017</v>
      </c>
      <c r="E87" s="5" t="s">
        <v>69</v>
      </c>
      <c r="F87" t="s">
        <v>128</v>
      </c>
      <c r="G87">
        <v>0.13</v>
      </c>
      <c r="H87">
        <v>4</v>
      </c>
      <c r="I87">
        <v>6</v>
      </c>
      <c r="J87">
        <f t="shared" si="22"/>
        <v>8</v>
      </c>
      <c r="K87" s="3">
        <f t="shared" si="23"/>
        <v>66.666666666666657</v>
      </c>
      <c r="L87">
        <v>7.5</v>
      </c>
      <c r="N87" s="11">
        <f t="shared" si="24"/>
        <v>1.25</v>
      </c>
      <c r="O87" s="11">
        <f t="shared" si="25"/>
        <v>0.9375</v>
      </c>
      <c r="P87">
        <v>18</v>
      </c>
      <c r="S87">
        <v>33</v>
      </c>
      <c r="T87">
        <v>0.4</v>
      </c>
      <c r="U87">
        <v>0.76</v>
      </c>
      <c r="W87">
        <v>77.7</v>
      </c>
      <c r="Y87">
        <v>4.9000000000000004</v>
      </c>
    </row>
    <row r="88" spans="1:25" x14ac:dyDescent="0.45">
      <c r="B88" s="6" t="s">
        <v>56</v>
      </c>
      <c r="D88" s="7">
        <v>2017</v>
      </c>
      <c r="E88" s="5" t="s">
        <v>130</v>
      </c>
      <c r="F88" t="s">
        <v>131</v>
      </c>
      <c r="G88">
        <v>0.13</v>
      </c>
      <c r="H88">
        <v>19.899999999999999</v>
      </c>
      <c r="I88">
        <v>10.050000000000001</v>
      </c>
      <c r="J88">
        <f t="shared" si="22"/>
        <v>20</v>
      </c>
      <c r="K88" s="3">
        <f t="shared" si="23"/>
        <v>198.00995024875618</v>
      </c>
      <c r="L88">
        <v>9</v>
      </c>
      <c r="N88" s="11">
        <f t="shared" si="24"/>
        <v>0.89552238805970141</v>
      </c>
      <c r="O88" s="11">
        <f t="shared" si="25"/>
        <v>0.45</v>
      </c>
      <c r="P88">
        <v>17</v>
      </c>
      <c r="R88">
        <v>0</v>
      </c>
      <c r="S88">
        <v>27</v>
      </c>
      <c r="U88">
        <v>60</v>
      </c>
    </row>
    <row r="89" spans="1:25" x14ac:dyDescent="0.45">
      <c r="B89" s="6" t="s">
        <v>56</v>
      </c>
      <c r="D89" s="7">
        <v>2018</v>
      </c>
      <c r="E89" s="5" t="s">
        <v>132</v>
      </c>
      <c r="F89" t="s">
        <v>133</v>
      </c>
      <c r="G89">
        <v>0.13</v>
      </c>
      <c r="H89">
        <v>3.6</v>
      </c>
      <c r="I89">
        <v>3</v>
      </c>
      <c r="J89">
        <f t="shared" si="22"/>
        <v>4.8</v>
      </c>
      <c r="K89" s="3">
        <f t="shared" si="23"/>
        <v>120</v>
      </c>
      <c r="L89">
        <v>3.3</v>
      </c>
      <c r="N89" s="11">
        <f t="shared" si="24"/>
        <v>1.0999999999999999</v>
      </c>
      <c r="O89" s="11">
        <f t="shared" si="25"/>
        <v>0.6875</v>
      </c>
      <c r="P89">
        <v>16.5</v>
      </c>
      <c r="S89">
        <v>28</v>
      </c>
      <c r="U89">
        <v>3</v>
      </c>
    </row>
    <row r="90" spans="1:25" x14ac:dyDescent="0.45">
      <c r="B90" s="6" t="s">
        <v>56</v>
      </c>
      <c r="D90" s="7">
        <v>2019</v>
      </c>
      <c r="E90" s="5" t="s">
        <v>134</v>
      </c>
      <c r="F90" t="s">
        <v>135</v>
      </c>
      <c r="G90">
        <v>0.13</v>
      </c>
      <c r="H90">
        <v>1</v>
      </c>
      <c r="I90">
        <v>1.1000000000000001</v>
      </c>
      <c r="J90">
        <f t="shared" si="22"/>
        <v>1.6</v>
      </c>
      <c r="K90" s="3">
        <f t="shared" si="23"/>
        <v>90.909090909090907</v>
      </c>
      <c r="L90">
        <v>3.3</v>
      </c>
      <c r="N90" s="11">
        <f t="shared" si="24"/>
        <v>2.9999999999999996</v>
      </c>
      <c r="O90" s="11">
        <f t="shared" si="25"/>
        <v>2.0624999999999996</v>
      </c>
      <c r="P90">
        <v>16</v>
      </c>
      <c r="Q90">
        <v>-53</v>
      </c>
      <c r="S90">
        <v>32</v>
      </c>
      <c r="T90">
        <v>0.85</v>
      </c>
      <c r="U90">
        <v>6.6</v>
      </c>
    </row>
    <row r="91" spans="1:25" x14ac:dyDescent="0.45">
      <c r="B91" s="6" t="s">
        <v>56</v>
      </c>
      <c r="D91" s="7">
        <v>2016</v>
      </c>
      <c r="E91" s="5" t="s">
        <v>136</v>
      </c>
      <c r="F91" t="s">
        <v>131</v>
      </c>
      <c r="G91">
        <v>0.13</v>
      </c>
      <c r="H91">
        <v>3.5</v>
      </c>
      <c r="I91">
        <v>21.75</v>
      </c>
      <c r="J91">
        <f t="shared" si="22"/>
        <v>23.5</v>
      </c>
      <c r="K91" s="3">
        <f t="shared" si="23"/>
        <v>16.091954022988507</v>
      </c>
      <c r="L91">
        <v>34</v>
      </c>
      <c r="M91">
        <v>50</v>
      </c>
      <c r="N91" s="11">
        <f t="shared" si="24"/>
        <v>1.5632183908045978</v>
      </c>
      <c r="O91" s="11">
        <f t="shared" si="25"/>
        <v>1.446808510638298</v>
      </c>
      <c r="P91">
        <v>15</v>
      </c>
      <c r="S91">
        <v>26.5</v>
      </c>
      <c r="T91">
        <v>0.4</v>
      </c>
      <c r="U91">
        <v>0.9</v>
      </c>
      <c r="W91">
        <v>300</v>
      </c>
      <c r="X91">
        <v>350</v>
      </c>
    </row>
    <row r="92" spans="1:25" x14ac:dyDescent="0.45">
      <c r="B92" s="6" t="s">
        <v>76</v>
      </c>
      <c r="C92" t="s">
        <v>138</v>
      </c>
      <c r="D92" s="7">
        <v>2009</v>
      </c>
      <c r="E92" s="5" t="s">
        <v>137</v>
      </c>
      <c r="F92" t="s">
        <v>139</v>
      </c>
      <c r="G92">
        <v>0.13</v>
      </c>
      <c r="H92">
        <v>4.9000000000000004</v>
      </c>
      <c r="I92">
        <v>2.5499999999999998</v>
      </c>
      <c r="J92">
        <f t="shared" si="22"/>
        <v>5</v>
      </c>
      <c r="K92" s="3">
        <f t="shared" si="23"/>
        <v>192.15686274509807</v>
      </c>
      <c r="L92">
        <v>3.7</v>
      </c>
      <c r="N92" s="11">
        <f t="shared" si="24"/>
        <v>1.4509803921568629</v>
      </c>
      <c r="O92" s="11">
        <f t="shared" si="25"/>
        <v>0.74</v>
      </c>
      <c r="P92">
        <v>15</v>
      </c>
      <c r="Q92">
        <v>-41</v>
      </c>
      <c r="R92">
        <v>-26</v>
      </c>
      <c r="S92">
        <v>31.7</v>
      </c>
      <c r="U92">
        <v>20</v>
      </c>
      <c r="W92">
        <v>67</v>
      </c>
      <c r="Y92">
        <v>76</v>
      </c>
    </row>
    <row r="93" spans="1:25" x14ac:dyDescent="0.45">
      <c r="B93" s="6" t="s">
        <v>76</v>
      </c>
      <c r="C93" t="s">
        <v>138</v>
      </c>
      <c r="D93" s="7">
        <v>2019</v>
      </c>
      <c r="E93" s="5" t="s">
        <v>140</v>
      </c>
      <c r="F93" t="s">
        <v>141</v>
      </c>
      <c r="G93">
        <v>0.13</v>
      </c>
      <c r="H93">
        <v>13</v>
      </c>
      <c r="I93">
        <v>58.5</v>
      </c>
      <c r="J93">
        <f t="shared" si="22"/>
        <v>65</v>
      </c>
      <c r="K93" s="3">
        <f t="shared" si="23"/>
        <v>22.222222222222221</v>
      </c>
      <c r="L93">
        <v>191</v>
      </c>
      <c r="N93" s="11">
        <f t="shared" si="24"/>
        <v>3.2649572649572649</v>
      </c>
      <c r="O93" s="11">
        <f t="shared" si="25"/>
        <v>2.9384615384615387</v>
      </c>
      <c r="P93">
        <v>20</v>
      </c>
      <c r="S93">
        <v>19</v>
      </c>
      <c r="T93">
        <v>2.1</v>
      </c>
      <c r="U93">
        <v>6.3</v>
      </c>
      <c r="W93">
        <v>670.8</v>
      </c>
      <c r="Y93">
        <v>11.54</v>
      </c>
    </row>
    <row r="94" spans="1:25" x14ac:dyDescent="0.45">
      <c r="E94" s="5"/>
      <c r="K94" s="3"/>
    </row>
    <row r="95" spans="1:25" s="13" customFormat="1" x14ac:dyDescent="0.45">
      <c r="A95" s="13" t="s">
        <v>5</v>
      </c>
      <c r="B95" s="19"/>
      <c r="D95" s="14"/>
    </row>
    <row r="96" spans="1:25" x14ac:dyDescent="0.45">
      <c r="B96" s="6" t="s">
        <v>51</v>
      </c>
      <c r="C96" t="s">
        <v>79</v>
      </c>
      <c r="D96" s="7">
        <v>2018</v>
      </c>
      <c r="E96" s="5" t="s">
        <v>142</v>
      </c>
      <c r="F96" t="s">
        <v>143</v>
      </c>
      <c r="G96">
        <v>0.16</v>
      </c>
      <c r="H96">
        <v>0.4</v>
      </c>
      <c r="I96">
        <v>0.3</v>
      </c>
      <c r="J96">
        <f t="shared" ref="J96:J97" si="26">I96+H96/2</f>
        <v>0.5</v>
      </c>
      <c r="K96" s="3">
        <f t="shared" ref="K96:K97" si="27">H96/I96*100</f>
        <v>133.33333333333334</v>
      </c>
      <c r="L96">
        <v>7</v>
      </c>
      <c r="N96" s="11">
        <f t="shared" ref="N96:N97" si="28">L96/I96</f>
        <v>23.333333333333336</v>
      </c>
      <c r="O96" s="11">
        <f t="shared" ref="O96:O97" si="29">L96/J96</f>
        <v>14</v>
      </c>
      <c r="P96">
        <v>4</v>
      </c>
      <c r="R96">
        <v>-47</v>
      </c>
      <c r="S96">
        <v>57</v>
      </c>
      <c r="U96">
        <v>54.9</v>
      </c>
      <c r="W96">
        <v>60</v>
      </c>
    </row>
    <row r="97" spans="2:25" x14ac:dyDescent="0.45">
      <c r="B97" s="6" t="s">
        <v>56</v>
      </c>
      <c r="D97" s="7">
        <v>2018</v>
      </c>
      <c r="E97" s="5" t="s">
        <v>144</v>
      </c>
      <c r="F97" t="s">
        <v>38</v>
      </c>
      <c r="G97">
        <v>2.8000000000000001E-2</v>
      </c>
      <c r="H97">
        <v>32.5</v>
      </c>
      <c r="I97">
        <v>91.25</v>
      </c>
      <c r="J97">
        <f t="shared" si="26"/>
        <v>107.5</v>
      </c>
      <c r="K97" s="3">
        <f t="shared" si="27"/>
        <v>35.61643835616438</v>
      </c>
      <c r="L97">
        <v>108</v>
      </c>
      <c r="N97" s="11">
        <f t="shared" si="28"/>
        <v>1.1835616438356165</v>
      </c>
      <c r="O97" s="11">
        <f t="shared" si="29"/>
        <v>1.0046511627906978</v>
      </c>
      <c r="P97">
        <v>20</v>
      </c>
      <c r="S97">
        <v>23</v>
      </c>
      <c r="T97">
        <v>0.7</v>
      </c>
      <c r="U97">
        <v>22</v>
      </c>
      <c r="W97">
        <v>865</v>
      </c>
      <c r="Y97">
        <v>38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ASIAA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Ching Chiong</dc:creator>
  <cp:lastModifiedBy>Chau Ching Chiong</cp:lastModifiedBy>
  <dcterms:created xsi:type="dcterms:W3CDTF">2021-02-17T07:42:42Z</dcterms:created>
  <dcterms:modified xsi:type="dcterms:W3CDTF">2021-03-17T08:19:34Z</dcterms:modified>
</cp:coreProperties>
</file>